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4.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png" ContentType="image/png"/>
  <Override PartName="/xl/media/image2.jpeg" ContentType="image/jpeg"/>
  <Override PartName="/xl/media/image3.png" ContentType="image/png"/>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NILHA ORÇAMENTO" sheetId="1" state="visible" r:id="rId2"/>
    <sheet name="MEMORIA" sheetId="2" state="hidden" r:id="rId3"/>
    <sheet name="COMPOSIÇÕES" sheetId="3" state="hidden" r:id="rId4"/>
    <sheet name="CÁLCULO BDI" sheetId="4" state="visible" r:id="rId5"/>
  </sheets>
  <definedNames>
    <definedName function="false" hidden="false" localSheetId="0" name="_xlnm.Print_Area" vbProcedure="false">'PLANILHA ORÇAMENTO'!$B$1:$L$45</definedName>
    <definedName function="false" hidden="false" localSheetId="0" name="Print_Area_0" vbProcedure="false">'PLANILHA ORÇAMENTO'!$D$1:$L$38</definedName>
    <definedName function="false" hidden="false" localSheetId="0" name="Print_Area_0_0" vbProcedure="false">'PLANILHA ORÇAMENTO'!$D$1:$L$41</definedName>
    <definedName function="false" hidden="false" localSheetId="0" name="Print_Area_0_0_0" vbProcedure="false">'PLANILHA ORÇAMENTO'!$D$1:$L$41</definedName>
    <definedName function="false" hidden="false" localSheetId="0" name="Print_Titles_0" vbProcedure="false">'PLANILHA ORÇAMENTO'!$1:$11</definedName>
    <definedName function="false" hidden="false" localSheetId="0" name="Print_Titles_0_0" vbProcedure="false">'PLANILHA ORÇAMENTO'!$1:$11</definedName>
    <definedName function="false" hidden="false" localSheetId="0" name="Print_Titles_0_0_0" vbProcedure="false">'PLANILHA ORÇAMENTO'!$1:$11</definedName>
    <definedName function="false" hidden="false" localSheetId="0" name="Print_Titles_0_0_0_0" vbProcedure="false">'PLANILHA ORÇAMENTO'!$1:$11</definedName>
    <definedName function="false" hidden="false" localSheetId="0" name="Print_Titles_0_0_0_0_0" vbProcedure="false">'PLANILHA ORÇAMENTO'!$1:$11</definedName>
    <definedName function="false" hidden="false" localSheetId="0" name="Print_Titles_0_0_0_0_0_0" vbProcedure="false">'PLANILHA ORÇAMENTO'!$1:$11</definedName>
    <definedName function="false" hidden="false" localSheetId="0" name="Print_Titles_0_0_0_0_0_0_0" vbProcedure="false">'PLANILHA ORÇAMENTO'!$1:$11</definedName>
    <definedName function="false" hidden="false" localSheetId="0" name="Print_Titles_0_0_0_0_0_0_0_0" vbProcedure="false">'PLANILHA ORÇAMENTO'!$1:$11</definedName>
    <definedName function="false" hidden="false" localSheetId="0" name="Print_Titles_0_0_0_0_0_0_0_0_0" vbProcedure="false">'PLANILHA ORÇAMENTO'!$1:$11</definedName>
    <definedName function="false" hidden="false" localSheetId="0" name="Print_Titles_0_0_0_0_0_0_0_0_0_0" vbProcedure="false">'PLANILHA ORÇAMENTO'!$1:$11</definedName>
    <definedName function="false" hidden="false" localSheetId="0" name="Print_Titles_0_0_0_0_0_0_0_0_0_0_0" vbProcedure="false">'PLANILHA ORÇAMENTO'!$1:$11</definedName>
    <definedName function="false" hidden="false" localSheetId="0" name="Print_Titles_0_0_0_0_0_0_0_0_0_0_0_0" vbProcedure="false">'PLANILHA ORÇAMENTO'!$1:$11</definedName>
    <definedName function="false" hidden="false" localSheetId="0" name="Print_Titles_0_0_0_0_0_0_0_0_0_0_0_0_0" vbProcedure="false">'PLANILHA ORÇAMENTO'!$1:$11</definedName>
    <definedName function="false" hidden="false" localSheetId="0" name="Print_Titles_0_0_0_0_0_0_0_0_0_0_0_0_0_0" vbProcedure="false">'PLANILHA ORÇAMENTO'!$1:$11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<sst xmlns="http://schemas.openxmlformats.org/spreadsheetml/2006/main" count="1182" uniqueCount="291">
  <si>
    <r>
      <rPr>
        <b val="true"/>
        <sz val="11"/>
        <rFont val="Calibri"/>
        <family val="2"/>
        <charset val="1"/>
      </rPr>
      <t xml:space="preserve">PLANILHA ORÇAMENTÁRIA
</t>
    </r>
    <r>
      <rPr>
        <sz val="11"/>
        <color rgb="FF000000"/>
        <rFont val="Calibri"/>
        <family val="2"/>
        <charset val="1"/>
      </rPr>
      <t xml:space="preserve">Referencial de Custo para Execução de Obras Públicas</t>
    </r>
  </si>
  <si>
    <t xml:space="preserve">Objeto da obra:</t>
  </si>
  <si>
    <t xml:space="preserve">CONSTRUÇÃO DA PISTA DA TRANSITOLÂNDIA</t>
  </si>
  <si>
    <t xml:space="preserve">BDI SERVIÇOS:</t>
  </si>
  <si>
    <t xml:space="preserve">BDI 01</t>
  </si>
  <si>
    <t xml:space="preserve">BAIRRO </t>
  </si>
  <si>
    <t xml:space="preserve">SAVASSI</t>
  </si>
  <si>
    <t xml:space="preserve">UP: </t>
  </si>
  <si>
    <t xml:space="preserve">BDI MATERIAIS E EQUIPAMENTOS:</t>
  </si>
  <si>
    <t xml:space="preserve">BDI 02</t>
  </si>
  <si>
    <t xml:space="preserve">Endereço da obra</t>
  </si>
  <si>
    <t xml:space="preserve">RUA LIBÉRIO AUGUSTO GUIMARÃES (PARQUE ECOLÓGICO MILTON MARTINS)</t>
  </si>
  <si>
    <t xml:space="preserve">REFERÊNCIA DE PREÇOS:</t>
  </si>
  <si>
    <t xml:space="preserve">SEM DESONERAÇÃO</t>
  </si>
  <si>
    <t xml:space="preserve">Tipo de Obra</t>
  </si>
  <si>
    <t xml:space="preserve">CONSTRUÇÃO</t>
  </si>
  <si>
    <t xml:space="preserve">Referência</t>
  </si>
  <si>
    <t xml:space="preserve">Data Base</t>
  </si>
  <si>
    <t xml:space="preserve">Setor</t>
  </si>
  <si>
    <t xml:space="preserve">Sec. Municipal de Trânsito e Transportes</t>
  </si>
  <si>
    <t xml:space="preserve">SETOP</t>
  </si>
  <si>
    <t xml:space="preserve">SUDECAP</t>
  </si>
  <si>
    <t xml:space="preserve">Data</t>
  </si>
  <si>
    <t xml:space="preserve">22 DE MARÇO DE 2021</t>
  </si>
  <si>
    <t xml:space="preserve">SINAPI</t>
  </si>
  <si>
    <t xml:space="preserve">Item </t>
  </si>
  <si>
    <t xml:space="preserve">Código </t>
  </si>
  <si>
    <t xml:space="preserve">Descrição </t>
  </si>
  <si>
    <t xml:space="preserve">Un.</t>
  </si>
  <si>
    <t xml:space="preserve">Quantidade </t>
  </si>
  <si>
    <t xml:space="preserve">Preço (R$) Sem BDI</t>
  </si>
  <si>
    <t xml:space="preserve">BDI</t>
  </si>
  <si>
    <t xml:space="preserve">Preço (R$) com BDI</t>
  </si>
  <si>
    <t xml:space="preserve">Unitário</t>
  </si>
  <si>
    <t xml:space="preserve">Total</t>
  </si>
  <si>
    <t xml:space="preserve">PLACA DE OBRAS</t>
  </si>
  <si>
    <t xml:space="preserve">1.1</t>
  </si>
  <si>
    <t xml:space="preserve">ED-16660</t>
  </si>
  <si>
    <t xml:space="preserve">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</si>
  <si>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 xml:space="preserve">M2</t>
  </si>
  <si>
    <t xml:space="preserve">LOCAÇÃO E GABARITO</t>
  </si>
  <si>
    <t xml:space="preserve"> </t>
  </si>
  <si>
    <t xml:space="preserve">2.1</t>
  </si>
  <si>
    <t xml:space="preserve">ED-50276</t>
  </si>
  <si>
    <t xml:space="preserve">LOCAÇÃO TOPOGRÁFICA ACIMA DE 50 PONTOS</t>
  </si>
  <si>
    <t xml:space="preserve">UND.</t>
  </si>
  <si>
    <t xml:space="preserve">LIMPEZA DE VEGETAÇÃO</t>
  </si>
  <si>
    <t xml:space="preserve">3.1</t>
  </si>
  <si>
    <t xml:space="preserve">ED-50702</t>
  </si>
  <si>
    <t xml:space="preserve">DESMATAMENTO, DESTOCAMENTO E LIMPEZA INCLUSIVE TRANSPORTE ATÉ 50 M</t>
  </si>
  <si>
    <t xml:space="preserve">TRABALHOS EM TERRA</t>
  </si>
  <si>
    <t xml:space="preserve">4.1</t>
  </si>
  <si>
    <t xml:space="preserve">ED-51105</t>
  </si>
  <si>
    <t xml:space="preserve">ESCAVAÇÃO E CARGA MECANIZADA EM MATERIAL DE 1ª CATEGORIA</t>
  </si>
  <si>
    <t xml:space="preserve">M3</t>
  </si>
  <si>
    <t xml:space="preserve">TRANSPORTE</t>
  </si>
  <si>
    <t xml:space="preserve">5.1</t>
  </si>
  <si>
    <t xml:space="preserve">ED-51130</t>
  </si>
  <si>
    <t xml:space="preserve">TRANSPORTE DE MATERIAL DE QUALQUER NATUREZA EM CAMINHÃO DMT &gt; 5 KM (DENTRO DO PERÍMETRO URBANO)</t>
  </si>
  <si>
    <t xml:space="preserve">M3XKM</t>
  </si>
  <si>
    <t xml:space="preserve">PREPARAÇÃO DO TERRENO</t>
  </si>
  <si>
    <t xml:space="preserve">6.2</t>
  </si>
  <si>
    <t xml:space="preserve">ED-51123</t>
  </si>
  <si>
    <t xml:space="preserve">REGULARIZAÇÃO E COMPACTAÇÃO DE TERRENO COM PLACA VIBRATÓRIA</t>
  </si>
  <si>
    <t xml:space="preserve">EXECUÇÃO DE BASE</t>
  </si>
  <si>
    <t xml:space="preserve">7.1</t>
  </si>
  <si>
    <t xml:space="preserve">RO-43836</t>
  </si>
  <si>
    <t xml:space="preserve">BASE, COM MISTURA NA PISTA, DE BICA CORRIDA MELHORADA COM 2% DE CIMENTO, COMPACTADA NA ENERGIA DO PROCTOR INTERMEDIÁRIO (EXECUÇÃO, INCLUINDO FORNECIMENTO E TRANSPORTE DO CIMENTO, FORNECIMENTO DA BICA CORRIDA,
ESPALHAMENTO, UMIDECIMENTO, HOMOGENEIZAÇÃO E COMPACTAÇÃO DA MISTURA; EXCLUI O TRANSPORTE DA BICA CORRIDA)</t>
  </si>
  <si>
    <t xml:space="preserve">7.2</t>
  </si>
  <si>
    <t xml:space="preserve">IMPRIMAÇÃO E PINTURA</t>
  </si>
  <si>
    <t xml:space="preserve">8.1</t>
  </si>
  <si>
    <t xml:space="preserve">20.11.01</t>
  </si>
  <si>
    <t xml:space="preserve">IMPRIMAÇAO COM CM-30</t>
  </si>
  <si>
    <t xml:space="preserve">8.2</t>
  </si>
  <si>
    <t xml:space="preserve">20.12.01</t>
  </si>
  <si>
    <t xml:space="preserve">PINTURA DE LIGAÇAO COM RR-1C</t>
  </si>
  <si>
    <t xml:space="preserve">PAVIMENTAÇÃO</t>
  </si>
  <si>
    <t xml:space="preserve">9.1</t>
  </si>
  <si>
    <t xml:space="preserve">ED-7623</t>
  </si>
  <si>
    <t xml:space="preserve">EXECUÇÃO E APLICAÇÃO DE CONCRETO BETUMINOSO USINADO A QUENTE (CBUQ), MASSA COMERCIAL, INCLUINDO FORNECIMENTO E TRANSPORTE DOS AGREGADOS E MATERIAL
BETUMINOSO, EXCLUSIVE TRANSPORTE DA MASSA ASFÁLTICA ATÉ A PISTA</t>
  </si>
  <si>
    <t xml:space="preserve">9.2</t>
  </si>
  <si>
    <t xml:space="preserve">TRAVAMENTO</t>
  </si>
  <si>
    <t xml:space="preserve">10.1</t>
  </si>
  <si>
    <t xml:space="preserve">ED-51135</t>
  </si>
  <si>
    <t xml:space="preserve">GUIA DE CORDÃO BOLEADO, EM CONCRETO COM FCK 20MPA, PRÉ-MOLDADA, 10X10CM (ALTURA X LARGURA), INCLUSIVE UMA (1) FIADA DE BLOCO DE CONCRETO, ESP. 9CM, ESCAVAÇÃO, APILOAMENTO E TRANSPORTE COM RETIRADA DO MATERIAL ESCAVADO (EM CAÇAMBA)</t>
  </si>
  <si>
    <t xml:space="preserve">M</t>
  </si>
  <si>
    <t xml:space="preserve">10.2</t>
  </si>
  <si>
    <t xml:space="preserve">ED-50759</t>
  </si>
  <si>
    <t xml:space="preserve">REBOCO COM ARGAMASSA, TRAÇO 1:7 (CIMENTO E AREIA), ESP. 20MM, APLICAÇÃO MANUAL, PREPARO MECÂNICO</t>
  </si>
  <si>
    <t xml:space="preserve">PISO INTERTRAVADO</t>
  </si>
  <si>
    <t xml:space="preserve">11.1</t>
  </si>
  <si>
    <t xml:space="preserve">ED-51146</t>
  </si>
  <si>
    <t xml:space="preserve">PASSEIO/PAVIMENTO ECOLÓGICO INTERTRAVADOS E = 6 CM, INCLUSIVE COLCHÃO DE AREIA E = 6 CM</t>
  </si>
  <si>
    <t xml:space="preserve">ADMINISTRAÇÃO LOCAL</t>
  </si>
  <si>
    <t xml:space="preserve">12.1</t>
  </si>
  <si>
    <t xml:space="preserve">ENCARREGADO GERAL COM ENCARGOS COMPLEMENTARES</t>
  </si>
  <si>
    <t xml:space="preserve">H</t>
  </si>
  <si>
    <t xml:space="preserve">Etapas:</t>
  </si>
  <si>
    <t xml:space="preserve">Quant. Itens:</t>
  </si>
  <si>
    <t xml:space="preserve">Valor Total  s/ BDI :</t>
  </si>
  <si>
    <t xml:space="preserve">TOTAL GERAL: TRINTA E NOVE MIL OITOCENTOS E VINTE E NOVE REAIS E NOVENTA E TRÊS CENTAVOS.</t>
  </si>
  <si>
    <t xml:space="preserve">Valor Total c/ BDI :</t>
  </si>
  <si>
    <t xml:space="preserve">* O valor total com BDI sofreu arredondamento em duas casas.</t>
  </si>
  <si>
    <t xml:space="preserve">CONTENÇÃO RUA LIBÉRIO AUGUSTO GUIMARÃES - SANTA MATILDE</t>
  </si>
  <si>
    <t xml:space="preserve">PLACA DE OBRA</t>
  </si>
  <si>
    <t xml:space="preserve">COMP
(M)</t>
  </si>
  <si>
    <t xml:space="preserve">LARG
(M)</t>
  </si>
  <si>
    <t xml:space="preserve">ALT
(M)</t>
  </si>
  <si>
    <t xml:space="preserve">ESP
(M)</t>
  </si>
  <si>
    <t xml:space="preserve">AREA
(M²)</t>
  </si>
  <si>
    <t xml:space="preserve">VOL
(M³)</t>
  </si>
  <si>
    <t xml:space="preserve">DIST
(KM)</t>
  </si>
  <si>
    <t xml:space="preserve">TEMPO
(MÊS)</t>
  </si>
  <si>
    <t xml:space="preserve">TEMPO
(H)</t>
  </si>
  <si>
    <t xml:space="preserve">PESO
(KG)</t>
  </si>
  <si>
    <t xml:space="preserve">PESO
(TON)</t>
  </si>
  <si>
    <t xml:space="preserve">EMPOL
(FATOR)</t>
  </si>
  <si>
    <t xml:space="preserve">DENSI
(FATOR)</t>
  </si>
  <si>
    <t xml:space="preserve">QUANT
(UND)</t>
  </si>
  <si>
    <t xml:space="preserve">OBSERVAÇÃO</t>
  </si>
  <si>
    <t xml:space="preserve">SUBTOTAL</t>
  </si>
  <si>
    <t xml:space="preserve">UNID</t>
  </si>
  <si>
    <t xml:space="preserve">PLACA COM MEDIDAS DE 1,20 X 0,90 M</t>
  </si>
  <si>
    <t xml:space="preserve">TOTAL</t>
  </si>
  <si>
    <t xml:space="preserve">TAPUME COM TELA CERQUITE</t>
  </si>
  <si>
    <t xml:space="preserve">FECHAMENTO RUA PX PORTÃO CEMITÉRIO</t>
  </si>
  <si>
    <t xml:space="preserve">FECHAMENTO RUA FRENTE CASA 541 </t>
  </si>
  <si>
    <t xml:space="preserve">LOCAÇÃO DO MURO GABIÃO </t>
  </si>
  <si>
    <t xml:space="preserve">DEMOLIÇÃO DE CONCRETO</t>
  </si>
  <si>
    <t xml:space="preserve">PASSEIO FEITO EM LAJE PRÉ-FABRICADA</t>
  </si>
  <si>
    <t xml:space="preserve">MURO DE ARRIMO AO LADO DO PADRÃO</t>
  </si>
  <si>
    <t xml:space="preserve"> TRANSPORTE DEMOLIÇÕES</t>
  </si>
  <si>
    <t xml:space="preserve">VOLUME DA DEMOLIÇÃO DE CONCRETO</t>
  </si>
  <si>
    <t xml:space="preserve">M3/KM</t>
  </si>
  <si>
    <t xml:space="preserve">ESCAVAÇÃO DE MATERIAL DE QUALQUER NATUREZA - 1ª CATEGORIA</t>
  </si>
  <si>
    <t xml:space="preserve">ESCAVAÇÃO DO MATERIAL ONDE SERÁ CONSTRUÍDO  O MURO GABIÃO</t>
  </si>
  <si>
    <t xml:space="preserve">TRANSPORTE DE MATERIAL DE QUALQUER NATUREZA - 1ª CATEGORIA</t>
  </si>
  <si>
    <t xml:space="preserve">MATERIAL ESCAVADO DO LOCAL ONDE SERÁ CONSTRUÍDO O MURO DE CONTENÇÃO</t>
  </si>
  <si>
    <t xml:space="preserve">EXEDCUÇÃO DE ENROCAMENTO EM PEDRA DE MÃO</t>
  </si>
  <si>
    <t xml:space="preserve">BASE PARA SUPORTE DO MURO GABIÃO</t>
  </si>
  <si>
    <t xml:space="preserve">EXECUÇÃO DE MURO DE CONTENÇÃO EM GABIÃO COM TELA REVESTIDA</t>
  </si>
  <si>
    <t xml:space="preserve">CAMADA 01</t>
  </si>
  <si>
    <t xml:space="preserve">CAMADA 02</t>
  </si>
  <si>
    <t xml:space="preserve">CAMADA 03</t>
  </si>
  <si>
    <t xml:space="preserve">CAMADA 04</t>
  </si>
  <si>
    <t xml:space="preserve">CAMADA 05</t>
  </si>
  <si>
    <t xml:space="preserve">CAMADA 06</t>
  </si>
  <si>
    <t xml:space="preserve">CONTRA-FORTE</t>
  </si>
  <si>
    <t xml:space="preserve">MANTA GEOTEXTIL (GABIÃO)</t>
  </si>
  <si>
    <t xml:space="preserve">PARTE DE TRÁS DO GABIÃO</t>
  </si>
  <si>
    <t xml:space="preserve">LATERAIS DO GABIÃO</t>
  </si>
  <si>
    <t xml:space="preserve">PARTE DE TRÁS DOS CONTRA-FORTES</t>
  </si>
  <si>
    <t xml:space="preserve">LATERAIS DOS CONTRA-FORTES</t>
  </si>
  <si>
    <t xml:space="preserve">TRANSPORDE DE PEDRA DA JAZIDA ATÉ OBRA </t>
  </si>
  <si>
    <t xml:space="preserve">VOLUME DE PEDRAS PARA O ENROCAMENTO</t>
  </si>
  <si>
    <t xml:space="preserve">DMT SANTIAGO</t>
  </si>
  <si>
    <t xml:space="preserve">VOLUME DE PEDRAS PARA O MURO GABIÃO</t>
  </si>
  <si>
    <t xml:space="preserve">ATERRO COMPACTADO COM ROLO VIBRATÓRIO</t>
  </si>
  <si>
    <t xml:space="preserve">COM MATERIAL DE BOA QUALIDADE NA PARTE DE TRÁS DO GABIÃO</t>
  </si>
  <si>
    <t xml:space="preserve">O VOLUME DO ATERRO TEM A DEDUÇÃO DO VOLUME DOS CONTRAFORTES.</t>
  </si>
  <si>
    <t xml:space="preserve">AREA DO PASSEIO DE LAJE DEMOLIDO</t>
  </si>
  <si>
    <t xml:space="preserve">ATERRO COMPACTADO COM PLACA VIBRATÓRIA</t>
  </si>
  <si>
    <t xml:space="preserve">20 % DO ATERRO COM ROLO VIBRATÓRIO</t>
  </si>
  <si>
    <t xml:space="preserve">VALORES DO ATERRO COM ROLO MULTIPLICADO POR 0,20.</t>
  </si>
  <si>
    <t xml:space="preserve">REGULARIZAÇÃO DE SUBLEITO COM PROCTOR INTERMEDIÁRIO</t>
  </si>
  <si>
    <t xml:space="preserve">AREA DE PAVIMENTAÇÃO</t>
  </si>
  <si>
    <t xml:space="preserve">EXECUÇÃO DE BASE EM BICA CORRIDA</t>
  </si>
  <si>
    <t xml:space="preserve">AREA DO CORTE DO PAVIMENTO</t>
  </si>
  <si>
    <t xml:space="preserve">TRASPORTE DE MATERIAL DE QUALQUER NATUREZA (BICA)</t>
  </si>
  <si>
    <t xml:space="preserve">TRASPORTE DA BICA CORRIDA</t>
  </si>
  <si>
    <t xml:space="preserve">DMT PEDREIRA SANTIAGO</t>
  </si>
  <si>
    <t xml:space="preserve">EXECUÇÃO DE IMPRIMAÇÃO INC. TRASPORTE</t>
  </si>
  <si>
    <t xml:space="preserve">AREA DE RECOMPOSIÇÃO DE PAVIMENTO</t>
  </si>
  <si>
    <t xml:space="preserve">EXECUÇÃO DE PINTURA DE LIGAÇÃO COM MATERIAL BETUMINOSO INC. TRANSPORTE</t>
  </si>
  <si>
    <t xml:space="preserve">EXECUÇÃO DE PAVIMENTO EM CBUQ EXC. TRANSPORTE.</t>
  </si>
  <si>
    <t xml:space="preserve">ÁREA DE RECOMPOSIÇÃO DO PAVIMENTO </t>
  </si>
  <si>
    <t xml:space="preserve">TRANSPORTE DE MATERIAL DE QUALQUER NATUREZA (TRANSPORTE DE CBUQ)</t>
  </si>
  <si>
    <t xml:space="preserve">VOLUME DO CBUQ DA ÁREA DE PAVIMENTAÇÃO</t>
  </si>
  <si>
    <t xml:space="preserve">EXECUÇÃO DE MEIO-FIO INC. ESCAVAÇÃO E ATERRO</t>
  </si>
  <si>
    <t xml:space="preserve">INSTALAÇÃO DE MEIO-FIO  NA EXTREMIDADE DO  PAVIMENTO NOVO </t>
  </si>
  <si>
    <t xml:space="preserve">EXECUÇÃO DE SARJETA EM CONCRETO - 0,50 M</t>
  </si>
  <si>
    <t xml:space="preserve">EXECUÇÃO DE SARJETA NA EXTREMIDADE DA ÁREA DE PAVIMENTO</t>
  </si>
  <si>
    <t xml:space="preserve">LANÇAMENTO E ESPALHAMENTO DE SOLO OU MATERIAL DE DEMOLIÇÃO EM ÁREA DE PASSEIO</t>
  </si>
  <si>
    <t xml:space="preserve">ÁREA DO PASSEIO A CONSTRUIR</t>
  </si>
  <si>
    <t xml:space="preserve">PASSEIO DE CONCRETO E= 8CM, FCK=15MPA</t>
  </si>
  <si>
    <t xml:space="preserve">EXECUÇÃO DE PASSEIO EM ÁREA DE RECONSTRUÇÃO</t>
  </si>
  <si>
    <t xml:space="preserve">EXECUÇÃO DE ALVENARIA DE BLOCO CHEIO E=19CM</t>
  </si>
  <si>
    <t xml:space="preserve">EXECUÇÃO DE MURETA DE BOLOCO DE CONCRETO ESP=19 CM PARA ASSENTAMENTO DE GUARDA-CORPO</t>
  </si>
  <si>
    <t xml:space="preserve">CHAPISCO A COLHER (MURETA DE BLOCO)</t>
  </si>
  <si>
    <t xml:space="preserve">CAPISCO NAS LATERAIS E TOPO DO BLOCO DE CONCRETO</t>
  </si>
  <si>
    <t xml:space="preserve">REBOCO</t>
  </si>
  <si>
    <t xml:space="preserve">REBOCO NAS LATERAIS E TOPO DO BLOCO DE CONCRETO</t>
  </si>
  <si>
    <t xml:space="preserve">INSTALAÇÃO DE GUARDA-CORPO EM TUBOS DE AÇO</t>
  </si>
  <si>
    <t xml:space="preserve">INSTALAÇÃO DE GUARDA-CORPO SOBRE A MURETA DE BLOCO DE CONCRETO</t>
  </si>
  <si>
    <t xml:space="preserve">ALVENARIA DE BLOCO DE CONCRETO ARMADO CHEIO (SE FOR NECESSÁRIO DEVIDO A ESCAVAÇÃO)</t>
  </si>
  <si>
    <t xml:space="preserve">PARTE BAIXA DO ALICERCE DA ESCADA ONDE OCORRERÁ A ESCAVAÇÃO</t>
  </si>
  <si>
    <t xml:space="preserve">CORTE E DOBRA DE ARMAÇÃO DE AÇO  (SE FOR NECESSÁRIO DEVIDO A ESCAVAÇÃO)</t>
  </si>
  <si>
    <r>
      <rPr>
        <sz val="11"/>
        <color rgb="FF000000"/>
        <rFont val="Calibri"/>
        <family val="2"/>
        <charset val="1"/>
      </rPr>
      <t xml:space="preserve">FERRO Ø6.3</t>
    </r>
    <r>
      <rPr>
        <sz val="9.35"/>
        <color rgb="FF000000"/>
        <rFont val="Calibri"/>
        <family val="2"/>
        <charset val="1"/>
      </rPr>
      <t xml:space="preserve"> MM PILAR</t>
    </r>
  </si>
  <si>
    <t xml:space="preserve">KG</t>
  </si>
  <si>
    <r>
      <rPr>
        <sz val="11"/>
        <color rgb="FF000000"/>
        <rFont val="Calibri"/>
        <family val="2"/>
        <charset val="1"/>
      </rPr>
      <t xml:space="preserve">FERRO Ø10</t>
    </r>
    <r>
      <rPr>
        <sz val="9.35"/>
        <color rgb="FF000000"/>
        <rFont val="Calibri"/>
        <family val="2"/>
        <charset val="1"/>
      </rPr>
      <t xml:space="preserve"> MM PILAR</t>
    </r>
  </si>
  <si>
    <r>
      <rPr>
        <sz val="11"/>
        <color rgb="FF000000"/>
        <rFont val="Calibri"/>
        <family val="2"/>
        <charset val="1"/>
      </rPr>
      <t xml:space="preserve">FERRO Ø6.3</t>
    </r>
    <r>
      <rPr>
        <sz val="9.35"/>
        <color rgb="FF000000"/>
        <rFont val="Calibri"/>
        <family val="2"/>
        <charset val="1"/>
      </rPr>
      <t xml:space="preserve"> MM VIGA</t>
    </r>
  </si>
  <si>
    <r>
      <rPr>
        <sz val="11"/>
        <color rgb="FF000000"/>
        <rFont val="Calibri"/>
        <family val="2"/>
        <charset val="1"/>
      </rPr>
      <t xml:space="preserve">FERRO Ø10</t>
    </r>
    <r>
      <rPr>
        <sz val="9.35"/>
        <color rgb="FF000000"/>
        <rFont val="Calibri"/>
        <family val="2"/>
        <charset val="1"/>
      </rPr>
      <t xml:space="preserve"> MM VIGA</t>
    </r>
  </si>
  <si>
    <t xml:space="preserve">ESCAVAÇÃO DE VALAS MANUAL &lt;= 1,50M  (SE FOR NECESSÁRIO DEVIDO A ESCAVAÇÃO)</t>
  </si>
  <si>
    <t xml:space="preserve">VALA PARA VIGA</t>
  </si>
  <si>
    <t xml:space="preserve">VALAS PARA PILARES</t>
  </si>
  <si>
    <t xml:space="preserve">MONTAGEM, FORMA E DESFORMA DE MADEIRA</t>
  </si>
  <si>
    <t xml:space="preserve">FORMA DOS PILARES</t>
  </si>
  <si>
    <t xml:space="preserve">FORMA DA VIGA SUPERIOR</t>
  </si>
  <si>
    <t xml:space="preserve">LANÇAMENTO E ADENSAMENTO DE CONCRETO USINADO  (SE FOR NECESSÁRIO DEVIDO A ESCAVAÇÃO)</t>
  </si>
  <si>
    <t xml:space="preserve">CONCRETO DOS PILARES</t>
  </si>
  <si>
    <t xml:space="preserve">CONCRETO DAS VIGAS</t>
  </si>
  <si>
    <t xml:space="preserve">PINTURA DE ESQUADRIAS EM ESMALTE INC. LIXAMENTO</t>
  </si>
  <si>
    <t xml:space="preserve">PINTURA DO GUARDA-CORPO</t>
  </si>
  <si>
    <t xml:space="preserve">PINTURA EXTERNA COM TINTA ACRÍLICA</t>
  </si>
  <si>
    <t xml:space="preserve">PINTURA DA MURETA ABAIXO DO GUARDA CORPO</t>
  </si>
  <si>
    <t xml:space="preserve">LIMPEZA GERAL DA OBRA</t>
  </si>
  <si>
    <t xml:space="preserve">LAVAGEM DA RUA E LIMPEZA DO LOCAL DA OBRA PARA ENTREGA</t>
  </si>
  <si>
    <t xml:space="preserve">ENCARREGADO DE OBRA</t>
  </si>
  <si>
    <t xml:space="preserve">ENCARREGADO 6 HORAS POR DIA / 2 MESES</t>
  </si>
  <si>
    <t xml:space="preserve">ENGENHEIRO</t>
  </si>
  <si>
    <t xml:space="preserve">ENCARREGADO 2 HORAS POR DIA / 2 MESES</t>
  </si>
  <si>
    <t xml:space="preserve">CARGA TOTAL</t>
  </si>
  <si>
    <t xml:space="preserve">CONCRETO DEMOLIDO</t>
  </si>
  <si>
    <t xml:space="preserve">PEDRA ENROCAMENTO NA JAZIDA</t>
  </si>
  <si>
    <t xml:space="preserve">PEDRA MURO GABIÃO NA JAZIDA</t>
  </si>
  <si>
    <t xml:space="preserve">TERRA DE EMPRÉSTIMO PARA ATERRO</t>
  </si>
  <si>
    <t xml:space="preserve">TRANSPORTE QUALQUER NATUREZA - TOTAL</t>
  </si>
  <si>
    <t xml:space="preserve">METERIAL DE EMPRÉSTIMO PARA ATERRO</t>
  </si>
  <si>
    <t xml:space="preserve">PEDRA ENROCAMENTO E GABIÃO</t>
  </si>
  <si>
    <t xml:space="preserve">BICA CORRIDA DA JAZIDA ATÉ PISTA</t>
  </si>
  <si>
    <t xml:space="preserve">ESCAVAÇÃO 1º CATEGORIA GABIÃO P/ DESCARTE</t>
  </si>
  <si>
    <t xml:space="preserve">PLANILHA DE COMPOSIÇÕES</t>
  </si>
  <si>
    <t xml:space="preserve">SERVIÇO:INSTALAÇÃO E FORNECIMENTO DE PLACA DE SINALIZAÇÃO VERTICAL</t>
  </si>
  <si>
    <t xml:space="preserve">UNIDADE: UND</t>
  </si>
  <si>
    <t xml:space="preserve">COD: 0001</t>
  </si>
  <si>
    <t xml:space="preserve">SETOP/SINAPI</t>
  </si>
  <si>
    <t xml:space="preserve">Materiais </t>
  </si>
  <si>
    <t xml:space="preserve">Unid. </t>
  </si>
  <si>
    <t xml:space="preserve">Consumo </t>
  </si>
  <si>
    <t xml:space="preserve">Custo Unitário </t>
  </si>
  <si>
    <t xml:space="preserve">Custo Unitário Total</t>
  </si>
  <si>
    <t xml:space="preserve">PLACA DE SINALIZACAO EM CHAPA DE ACO NUM 16 COM PINTURA REFLETIVA</t>
  </si>
  <si>
    <t xml:space="preserve">TUBO ACO GALVANIZADO COM COSTURA, CLASSE LEVE, DN 50 MM ( 2"), E = 3,00 MM, *4,40* KG/M (NBR 5580)</t>
  </si>
  <si>
    <t xml:space="preserve">ESCAVAÇÃO MANUAL DE VALAS H &lt;= 1,50 M</t>
  </si>
  <si>
    <t xml:space="preserve">ED-51107</t>
  </si>
  <si>
    <t xml:space="preserve">CONCRETO NÃO ESTRUTURAL, PREPARADO EM OBRA COM
BETONEIRA, CONTROLE "A", COM FCK 15 MPA, BRITA Nº (1),
CONSISTÊNCIA PARA VIBRAÇÃO (FABRICAÇÃO)</t>
  </si>
  <si>
    <t xml:space="preserve">ED-8493</t>
  </si>
  <si>
    <t xml:space="preserve">TOTAL:</t>
  </si>
  <si>
    <t xml:space="preserve">Serviços </t>
  </si>
  <si>
    <t xml:space="preserve">SERVENTE COM
ENCARGOS
COMPLEMENTARES</t>
  </si>
  <si>
    <t xml:space="preserve">ED-
50367</t>
  </si>
  <si>
    <t xml:space="preserve">HORA</t>
  </si>
  <si>
    <t xml:space="preserve">CUSTO UNITÁRIO TOTAL:</t>
  </si>
  <si>
    <t xml:space="preserve">PLANILHA DE 
CÁLCULO DE BDI</t>
  </si>
  <si>
    <t xml:space="preserve">DETALHAMENTO DO BDI</t>
  </si>
  <si>
    <t xml:space="preserve">Item</t>
  </si>
  <si>
    <t xml:space="preserve">Descrição dos Serviços</t>
  </si>
  <si>
    <t xml:space="preserve">%</t>
  </si>
  <si>
    <t xml:space="preserve">PV</t>
  </si>
  <si>
    <t xml:space="preserve">CD</t>
  </si>
  <si>
    <t xml:space="preserve">ADMINISTRAÇÃO CENTRAL</t>
  </si>
  <si>
    <t xml:space="preserve">ESCRITÓRIO CENTRAL</t>
  </si>
  <si>
    <t xml:space="preserve">1.2</t>
  </si>
  <si>
    <t xml:space="preserve">VIAGENS</t>
  </si>
  <si>
    <t xml:space="preserve">1.3</t>
  </si>
  <si>
    <t xml:space="preserve">OUTROS</t>
  </si>
  <si>
    <t xml:space="preserve">IMPOSTOS E TAXAS</t>
  </si>
  <si>
    <t xml:space="preserve">ISS</t>
  </si>
  <si>
    <t xml:space="preserve">2.2</t>
  </si>
  <si>
    <t xml:space="preserve">PIS</t>
  </si>
  <si>
    <t xml:space="preserve">2.3</t>
  </si>
  <si>
    <t xml:space="preserve">Cofins</t>
  </si>
  <si>
    <t xml:space="preserve">TAXA DE RISCO</t>
  </si>
  <si>
    <t xml:space="preserve">SEGURO</t>
  </si>
  <si>
    <t xml:space="preserve">3.2</t>
  </si>
  <si>
    <t xml:space="preserve">RISCO</t>
  </si>
  <si>
    <t xml:space="preserve">GARANTIA</t>
  </si>
  <si>
    <t xml:space="preserve">DESPESAS FINANCEIRAS</t>
  </si>
  <si>
    <t xml:space="preserve">LUCRO</t>
  </si>
  <si>
    <t xml:space="preserve">BDI - CALCULADO</t>
  </si>
  <si>
    <t xml:space="preserve">ISS LOCAL = 5%</t>
  </si>
  <si>
    <t xml:space="preserve">BDI CALCULADO CONFORME ACÓRDÃO Nº 2622/2013 – TCU </t>
  </si>
  <si>
    <t xml:space="preserve">PLANILHA DE
CÁLCULO DE BDI</t>
  </si>
  <si>
    <t xml:space="preserve">Fórmula de Cálculo do BDI</t>
  </si>
  <si>
    <t xml:space="preserve">AC = Administração central;</t>
  </si>
  <si>
    <t xml:space="preserve">S = Seguros;</t>
  </si>
  <si>
    <t xml:space="preserve">R = Riscos e imprevistos;</t>
  </si>
  <si>
    <t xml:space="preserve">G = Garantias exigidas em edital;</t>
  </si>
  <si>
    <t xml:space="preserve">DF = Despesas financeiras;</t>
  </si>
  <si>
    <t xml:space="preserve">L = Remuneração bruta do construtor;</t>
  </si>
  <si>
    <t xml:space="preserve">I = Tributos sobre o preço de venda (PIS, Cofins, CPRB e ISS).</t>
  </si>
</sst>
</file>

<file path=xl/styles.xml><?xml version="1.0" encoding="utf-8"?>
<styleSheet xmlns="http://schemas.openxmlformats.org/spreadsheetml/2006/main">
  <numFmts count="20">
    <numFmt numFmtId="164" formatCode="General"/>
    <numFmt numFmtId="165" formatCode="00"/>
    <numFmt numFmtId="166" formatCode="0.00\%"/>
    <numFmt numFmtId="167" formatCode="[$-416]D/M/YYYY"/>
    <numFmt numFmtId="168" formatCode="[$-416]MMM/YY"/>
    <numFmt numFmtId="169" formatCode="[$-F800]DDDD&quot;, &quot;MMMM\ DD&quot;, &quot;YYYY"/>
    <numFmt numFmtId="170" formatCode=";;;"/>
    <numFmt numFmtId="171" formatCode="#,##0.00"/>
    <numFmt numFmtId="172" formatCode="0000"/>
    <numFmt numFmtId="173" formatCode="_-&quot;R$&quot;* #,##0.00_-;&quot;-R$&quot;* #,##0.00_-;_-&quot;R$&quot;* \-??_-;_-@"/>
    <numFmt numFmtId="174" formatCode="00000"/>
    <numFmt numFmtId="175" formatCode="@"/>
    <numFmt numFmtId="176" formatCode="0"/>
    <numFmt numFmtId="177" formatCode="General"/>
    <numFmt numFmtId="178" formatCode="0.00"/>
    <numFmt numFmtId="179" formatCode="0.000"/>
    <numFmt numFmtId="180" formatCode="_-* #,##0.00_-;\-* #,##0.00_-;_-* \-??_-;_-@_-"/>
    <numFmt numFmtId="181" formatCode="0.0000000"/>
    <numFmt numFmtId="182" formatCode="_-&quot;R$&quot;* #,##0.00_-;&quot;-R$&quot;* #,##0.00_-;_-&quot;R$&quot;* \-??_-;_-@_-"/>
    <numFmt numFmtId="183" formatCode="_-* #,##0.00_-;\-* #,##0.00_-;_-* \-??_-;_-@"/>
  </numFmts>
  <fonts count="43">
    <font>
      <sz val="11"/>
      <color rgb="FF000000"/>
      <name val="Calibri"/>
      <family val="0"/>
      <charset val="1"/>
    </font>
    <font>
      <sz val="10"/>
      <name val="Arial"/>
      <family val="0"/>
    </font>
    <font>
      <sz val="10"/>
      <name val="Arial"/>
      <family val="0"/>
    </font>
    <font>
      <sz val="10"/>
      <name val="Arial"/>
      <family val="0"/>
    </font>
    <font>
      <sz val="11"/>
      <color rgb="FF000000"/>
      <name val="Calibri"/>
      <family val="2"/>
      <charset val="1"/>
    </font>
    <font>
      <sz val="11"/>
      <color rgb="FF000000"/>
      <name val="Arial"/>
      <family val="2"/>
      <charset val="1"/>
    </font>
    <font>
      <b val="true"/>
      <sz val="11"/>
      <name val="Calibri"/>
      <family val="2"/>
      <charset val="1"/>
    </font>
    <font>
      <sz val="10"/>
      <color rgb="FF000000"/>
      <name val="Calibri"/>
      <family val="2"/>
      <charset val="1"/>
    </font>
    <font>
      <sz val="11"/>
      <color rgb="FF376092"/>
      <name val="Calibri"/>
      <family val="2"/>
      <charset val="1"/>
    </font>
    <font>
      <b val="true"/>
      <sz val="12"/>
      <color rgb="FF000000"/>
      <name val="Calibri"/>
      <family val="2"/>
      <charset val="1"/>
    </font>
    <font>
      <sz val="11"/>
      <name val="Calibri"/>
      <family val="2"/>
      <charset val="1"/>
    </font>
    <font>
      <sz val="10"/>
      <name val="Calibri"/>
      <family val="2"/>
      <charset val="1"/>
    </font>
    <font>
      <sz val="11"/>
      <color rgb="FFFFFFFF"/>
      <name val="Calibri"/>
      <family val="2"/>
      <charset val="1"/>
    </font>
    <font>
      <b val="true"/>
      <sz val="11"/>
      <color rgb="FFFFFFFF"/>
      <name val="Calibri"/>
      <family val="2"/>
      <charset val="1"/>
    </font>
    <font>
      <b val="true"/>
      <sz val="12"/>
      <color rgb="FF376092"/>
      <name val="Calibri"/>
      <family val="2"/>
      <charset val="1"/>
    </font>
    <font>
      <b val="true"/>
      <sz val="11"/>
      <color rgb="FF000000"/>
      <name val="Calibri"/>
      <family val="2"/>
      <charset val="1"/>
    </font>
    <font>
      <b val="true"/>
      <sz val="10"/>
      <color rgb="FF000000"/>
      <name val="Calibri"/>
      <family val="2"/>
      <charset val="1"/>
    </font>
    <font>
      <b val="true"/>
      <sz val="8"/>
      <color rgb="FF000000"/>
      <name val="Century Gothic"/>
      <family val="2"/>
      <charset val="1"/>
    </font>
    <font>
      <b val="true"/>
      <sz val="9"/>
      <color rgb="FF000000"/>
      <name val="Century Gothic"/>
      <family val="2"/>
      <charset val="1"/>
    </font>
    <font>
      <sz val="9"/>
      <color rgb="FF000000"/>
      <name val="Calibri"/>
      <family val="2"/>
      <charset val="1"/>
    </font>
    <font>
      <sz val="8"/>
      <color rgb="FF010000"/>
      <name val="Century Gothic"/>
      <family val="2"/>
      <charset val="1"/>
    </font>
    <font>
      <sz val="10"/>
      <color rgb="FFC0504D"/>
      <name val="Century Gothic"/>
      <family val="2"/>
      <charset val="1"/>
    </font>
    <font>
      <sz val="10"/>
      <color rgb="FFC0504D"/>
      <name val="Calibri"/>
      <family val="2"/>
      <charset val="1"/>
    </font>
    <font>
      <b val="true"/>
      <u val="single"/>
      <sz val="8"/>
      <color rgb="FF000000"/>
      <name val="Century Gothic"/>
      <family val="2"/>
      <charset val="1"/>
    </font>
    <font>
      <b val="true"/>
      <sz val="9"/>
      <color rgb="FF000000"/>
      <name val="Calibri"/>
      <family val="2"/>
      <charset val="1"/>
    </font>
    <font>
      <u val="single"/>
      <sz val="11"/>
      <color rgb="FF000000"/>
      <name val="Calibri"/>
      <family val="2"/>
      <charset val="1"/>
    </font>
    <font>
      <sz val="10"/>
      <color rgb="FF7F7F7F"/>
      <name val="Calibri"/>
      <family val="2"/>
      <charset val="1"/>
    </font>
    <font>
      <b val="true"/>
      <sz val="11"/>
      <color rgb="FF002060"/>
      <name val="Calibri"/>
      <family val="2"/>
      <charset val="1"/>
    </font>
    <font>
      <b val="true"/>
      <sz val="14"/>
      <color rgb="FFFF0000"/>
      <name val="Calibri"/>
      <family val="2"/>
      <charset val="1"/>
    </font>
    <font>
      <sz val="11"/>
      <color rgb="FFC0504D"/>
      <name val="Calibri"/>
      <family val="2"/>
      <charset val="1"/>
    </font>
    <font>
      <b val="true"/>
      <sz val="14"/>
      <color rgb="FF215968"/>
      <name val="Arial"/>
      <family val="2"/>
      <charset val="1"/>
    </font>
    <font>
      <sz val="11"/>
      <color rgb="FFE46C0A"/>
      <name val="Calibri"/>
      <family val="2"/>
      <charset val="1"/>
    </font>
    <font>
      <sz val="9.35"/>
      <color rgb="FF000000"/>
      <name val="Calibri"/>
      <family val="2"/>
      <charset val="1"/>
    </font>
    <font>
      <b val="true"/>
      <sz val="14"/>
      <color rgb="FF000000"/>
      <name val="Calibri"/>
      <family val="2"/>
      <charset val="1"/>
    </font>
    <font>
      <b val="true"/>
      <sz val="10"/>
      <color rgb="FF000000"/>
      <name val="Arial"/>
      <family val="0"/>
      <charset val="1"/>
    </font>
    <font>
      <b val="true"/>
      <sz val="9"/>
      <color rgb="FF000000"/>
      <name val="Helvetica-Bold"/>
      <family val="0"/>
      <charset val="1"/>
    </font>
    <font>
      <sz val="10"/>
      <color rgb="FF000000"/>
      <name val="Arial"/>
      <family val="0"/>
      <charset val="1"/>
    </font>
    <font>
      <sz val="12"/>
      <color rgb="FF000000"/>
      <name val="Calibri"/>
      <family val="2"/>
      <charset val="1"/>
    </font>
    <font>
      <b val="true"/>
      <sz val="14"/>
      <color rgb="FF000000"/>
      <name val="Arial"/>
      <family val="2"/>
      <charset val="1"/>
    </font>
    <font>
      <b val="true"/>
      <sz val="12"/>
      <color rgb="FF000000"/>
      <name val="Arial"/>
      <family val="2"/>
      <charset val="1"/>
    </font>
    <font>
      <b val="true"/>
      <sz val="10"/>
      <color rgb="FF000000"/>
      <name val="Arial"/>
      <family val="2"/>
      <charset val="1"/>
    </font>
    <font>
      <b val="true"/>
      <sz val="8"/>
      <color rgb="FF000000"/>
      <name val="Arial"/>
      <family val="2"/>
      <charset val="1"/>
    </font>
    <font>
      <b val="true"/>
      <sz val="12"/>
      <color rgb="FF000000"/>
      <name val="Times New Roman"/>
      <family val="1"/>
      <charset val="1"/>
    </font>
  </fonts>
  <fills count="15">
    <fill>
      <patternFill patternType="none"/>
    </fill>
    <fill>
      <patternFill patternType="gray125"/>
    </fill>
    <fill>
      <patternFill patternType="solid">
        <fgColor rgb="FFDBEEF4"/>
        <bgColor rgb="FFDCE6F2"/>
      </patternFill>
    </fill>
    <fill>
      <patternFill patternType="solid">
        <fgColor rgb="FF215968"/>
        <bgColor rgb="FF376092"/>
      </patternFill>
    </fill>
    <fill>
      <patternFill patternType="solid">
        <fgColor rgb="FFEFEFEF"/>
        <bgColor rgb="FFDBEEF4"/>
      </patternFill>
    </fill>
    <fill>
      <patternFill patternType="solid">
        <fgColor rgb="FFB7DEE8"/>
        <bgColor rgb="FFD8D8D8"/>
      </patternFill>
    </fill>
    <fill>
      <patternFill patternType="solid">
        <fgColor rgb="FFFFFFFF"/>
        <bgColor rgb="FFEFEFEF"/>
      </patternFill>
    </fill>
    <fill>
      <patternFill patternType="solid">
        <fgColor rgb="FFD8D8D8"/>
        <bgColor rgb="FFCCCCCC"/>
      </patternFill>
    </fill>
    <fill>
      <patternFill patternType="solid">
        <fgColor rgb="FFBFBFBF"/>
        <bgColor rgb="FFC0C0C0"/>
      </patternFill>
    </fill>
    <fill>
      <patternFill patternType="solid">
        <fgColor rgb="FFDCE6F2"/>
        <bgColor rgb="FFDBEEF4"/>
      </patternFill>
    </fill>
    <fill>
      <patternFill patternType="solid">
        <fgColor rgb="FFFCDFC7"/>
        <bgColor rgb="FFEFEFEF"/>
      </patternFill>
    </fill>
    <fill>
      <patternFill patternType="solid">
        <fgColor rgb="FFCCCCCC"/>
        <bgColor rgb="FFC0C0C0"/>
      </patternFill>
    </fill>
    <fill>
      <patternFill patternType="solid">
        <fgColor rgb="FFFAC090"/>
        <bgColor rgb="FFFCDFC7"/>
      </patternFill>
    </fill>
    <fill>
      <patternFill patternType="solid">
        <fgColor rgb="FF000000"/>
        <bgColor rgb="FF010000"/>
      </patternFill>
    </fill>
    <fill>
      <patternFill patternType="solid">
        <fgColor rgb="FFC0C0C0"/>
        <bgColor rgb="FFBFBFBF"/>
      </patternFill>
    </fill>
  </fills>
  <borders count="46">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double"/>
      <right style="double"/>
      <top style="medium"/>
      <bottom style="thin"/>
      <diagonal/>
    </border>
    <border diagonalUp="false" diagonalDown="false">
      <left style="double"/>
      <right style="double"/>
      <top style="medium"/>
      <bottom style="medium"/>
      <diagonal/>
    </border>
    <border diagonalUp="false" diagonalDown="false">
      <left style="double"/>
      <right style="medium"/>
      <top style="medium"/>
      <bottom style="thin"/>
      <diagonal/>
    </border>
    <border diagonalUp="false" diagonalDown="false">
      <left style="double"/>
      <right style="thin"/>
      <top style="thin"/>
      <bottom style="medium"/>
      <diagonal/>
    </border>
    <border diagonalUp="false" diagonalDown="false">
      <left style="thin"/>
      <right style="double"/>
      <top style="thin"/>
      <bottom style="medium"/>
      <diagonal/>
    </border>
    <border diagonalUp="false" diagonalDown="false">
      <left style="thin"/>
      <right style="medium"/>
      <top style="thin"/>
      <bottom style="medium"/>
      <diagonal/>
    </border>
    <border diagonalUp="false" diagonalDown="false">
      <left style="thin"/>
      <right style="thin"/>
      <top style="medium"/>
      <bottom style="thin">
        <color rgb="FF808080"/>
      </bottom>
      <diagonal/>
    </border>
    <border diagonalUp="false" diagonalDown="false">
      <left style="thin"/>
      <right/>
      <top style="medium"/>
      <bottom style="thin">
        <color rgb="FF808080"/>
      </bottom>
      <diagonal/>
    </border>
    <border diagonalUp="false" diagonalDown="false">
      <left style="double"/>
      <right style="thin"/>
      <top style="medium"/>
      <bottom style="thin">
        <color rgb="FF808080"/>
      </bottom>
      <diagonal/>
    </border>
    <border diagonalUp="false" diagonalDown="false">
      <left style="thin"/>
      <right style="double"/>
      <top style="medium"/>
      <bottom style="thin">
        <color rgb="FF808080"/>
      </bottom>
      <diagonal/>
    </border>
    <border diagonalUp="false" diagonalDown="false">
      <left/>
      <right/>
      <top style="medium"/>
      <bottom style="thin">
        <color rgb="FF808080"/>
      </bottom>
      <diagonal/>
    </border>
    <border diagonalUp="false" diagonalDown="false">
      <left style="thin"/>
      <right style="thin"/>
      <top style="thin">
        <color rgb="FF808080"/>
      </top>
      <bottom style="thin">
        <color rgb="FF808080"/>
      </bottom>
      <diagonal/>
    </border>
    <border diagonalUp="false" diagonalDown="false">
      <left style="thin"/>
      <right/>
      <top style="thin">
        <color rgb="FF808080"/>
      </top>
      <bottom style="thin">
        <color rgb="FF808080"/>
      </bottom>
      <diagonal/>
    </border>
    <border diagonalUp="false" diagonalDown="false">
      <left style="double"/>
      <right style="thin"/>
      <top style="thin">
        <color rgb="FF808080"/>
      </top>
      <bottom style="thin">
        <color rgb="FF808080"/>
      </bottom>
      <diagonal/>
    </border>
    <border diagonalUp="false" diagonalDown="false">
      <left style="thin"/>
      <right style="double"/>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top/>
      <bottom/>
      <diagonal/>
    </border>
    <border diagonalUp="false" diagonalDown="false">
      <left style="thin"/>
      <right style="thin"/>
      <top/>
      <bottom style="medium"/>
      <diagonal/>
    </border>
    <border diagonalUp="false" diagonalDown="false">
      <left style="thin"/>
      <right/>
      <top/>
      <bottom style="mediu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top/>
      <bottom/>
      <diagonal/>
    </border>
    <border diagonalUp="false" diagonalDown="false">
      <left style="thin"/>
      <right/>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8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82"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2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right" vertical="center" textRotation="0" wrapText="false" indent="0" shrinkToFit="false"/>
      <protection locked="true" hidden="false"/>
    </xf>
    <xf numFmtId="164" fontId="7" fillId="2" borderId="2" xfId="0" applyFont="true" applyBorder="true" applyAlignment="true" applyProtection="false">
      <alignment horizontal="right" vertical="center" textRotation="0" wrapText="false" indent="0" shrinkToFit="fals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general" vertical="center" textRotation="0" wrapText="false" indent="0" shrinkToFit="false"/>
      <protection locked="true" hidden="false"/>
    </xf>
    <xf numFmtId="164" fontId="10" fillId="0" borderId="4" xfId="0" applyFont="true" applyBorder="true" applyAlignment="true" applyProtection="false">
      <alignment horizontal="general" vertical="bottom" textRotation="0" wrapText="false" indent="0" shrinkToFit="false"/>
      <protection locked="true" hidden="false"/>
    </xf>
    <xf numFmtId="164" fontId="11" fillId="0" borderId="4" xfId="0" applyFont="true" applyBorder="true" applyAlignment="true" applyProtection="false">
      <alignment horizontal="right" vertical="bottom" textRotation="0" wrapText="false" indent="0" shrinkToFit="false"/>
      <protection locked="true" hidden="false"/>
    </xf>
    <xf numFmtId="164" fontId="12" fillId="3" borderId="5" xfId="0" applyFont="true" applyBorder="true" applyAlignment="true" applyProtection="false">
      <alignment horizontal="center" vertical="center" textRotation="0" wrapText="false" indent="0" shrinkToFit="false"/>
      <protection locked="true" hidden="false"/>
    </xf>
    <xf numFmtId="166" fontId="13" fillId="3" borderId="5"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general" vertical="center" textRotation="0" wrapText="true" indent="0" shrinkToFit="false"/>
      <protection locked="true" hidden="false"/>
    </xf>
    <xf numFmtId="164" fontId="4" fillId="0" borderId="2" xfId="0" applyFont="true" applyBorder="true" applyAlignment="true" applyProtection="false">
      <alignment horizontal="right" vertical="center" textRotation="0" wrapText="false" indent="0" shrinkToFit="false"/>
      <protection locked="true" hidden="false"/>
    </xf>
    <xf numFmtId="165" fontId="14" fillId="0" borderId="2"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general" vertical="center" textRotation="0" wrapText="false" indent="0" shrinkToFit="false"/>
      <protection locked="true" hidden="false"/>
    </xf>
    <xf numFmtId="164" fontId="7" fillId="0" borderId="4" xfId="0" applyFont="true" applyBorder="true" applyAlignment="true" applyProtection="false">
      <alignment horizontal="right" vertical="center" textRotation="0" wrapText="false" indent="0" shrinkToFit="false"/>
      <protection locked="true" hidden="false"/>
    </xf>
    <xf numFmtId="164" fontId="4" fillId="0" borderId="6" xfId="0" applyFont="true" applyBorder="true" applyAlignment="true" applyProtection="false">
      <alignment horizontal="general" vertical="center" textRotation="0" wrapText="false" indent="0" shrinkToFit="false"/>
      <protection locked="true" hidden="false"/>
    </xf>
    <xf numFmtId="164" fontId="7" fillId="4" borderId="5"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righ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7" fontId="0" fillId="0" borderId="7"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general" vertical="center" textRotation="0" wrapText="false" indent="0" shrinkToFit="false"/>
      <protection locked="true" hidden="false"/>
    </xf>
    <xf numFmtId="164" fontId="15" fillId="0" borderId="5" xfId="0" applyFont="true" applyBorder="true" applyAlignment="true" applyProtection="false">
      <alignment horizontal="center" vertical="center" textRotation="0" wrapText="false" indent="0" shrinkToFit="false"/>
      <protection locked="true" hidden="false"/>
    </xf>
    <xf numFmtId="165" fontId="0" fillId="0" borderId="1"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2" borderId="4" xfId="0" applyFont="true" applyBorder="true" applyAlignment="true" applyProtection="false">
      <alignment horizontal="center" vertical="center" textRotation="0" wrapText="false" indent="0" shrinkToFit="false"/>
      <protection locked="true" hidden="false"/>
    </xf>
    <xf numFmtId="168" fontId="0" fillId="0" borderId="5" xfId="0" applyFont="true" applyBorder="true" applyAlignment="true" applyProtection="false">
      <alignment horizontal="center" vertical="center" textRotation="0" wrapText="false" indent="0" shrinkToFit="fals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9" fontId="4" fillId="0" borderId="1" xfId="0" applyFont="true" applyBorder="true" applyAlignment="true" applyProtection="false">
      <alignment horizontal="left"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8" fontId="4" fillId="0" borderId="5"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70" fontId="0" fillId="0" borderId="0" xfId="0" applyFont="true" applyBorder="true" applyAlignment="true" applyProtection="false">
      <alignment horizontal="center" vertical="bottom" textRotation="0" wrapText="false" indent="0" shrinkToFit="false"/>
      <protection locked="true" hidden="false"/>
    </xf>
    <xf numFmtId="164" fontId="13" fillId="3" borderId="9" xfId="0" applyFont="true" applyBorder="true" applyAlignment="true" applyProtection="false">
      <alignment horizontal="center" vertical="center" textRotation="0" wrapText="false" indent="0" shrinkToFit="false"/>
      <protection locked="true" hidden="false"/>
    </xf>
    <xf numFmtId="164" fontId="13" fillId="3" borderId="10" xfId="0" applyFont="true" applyBorder="true" applyAlignment="true" applyProtection="false">
      <alignment horizontal="center" vertical="center" textRotation="0" wrapText="false" indent="0" shrinkToFit="false"/>
      <protection locked="true" hidden="false"/>
    </xf>
    <xf numFmtId="171" fontId="13" fillId="3" borderId="10" xfId="0" applyFont="true" applyBorder="true" applyAlignment="true" applyProtection="false">
      <alignment horizontal="center" vertical="center" textRotation="0" wrapText="false" indent="0" shrinkToFit="false"/>
      <protection locked="true" hidden="false"/>
    </xf>
    <xf numFmtId="171" fontId="13" fillId="3" borderId="11" xfId="0" applyFont="true" applyBorder="true" applyAlignment="true" applyProtection="false">
      <alignment horizontal="center" vertical="center" textRotation="0" wrapText="false" indent="0" shrinkToFit="false"/>
      <protection locked="true" hidden="false"/>
    </xf>
    <xf numFmtId="171" fontId="13" fillId="3" borderId="12" xfId="0" applyFont="true" applyBorder="true" applyAlignment="true" applyProtection="false">
      <alignment horizontal="center" vertical="center" textRotation="0" wrapText="false" indent="0" shrinkToFit="false"/>
      <protection locked="true" hidden="false"/>
    </xf>
    <xf numFmtId="171" fontId="13" fillId="3" borderId="13"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71" fontId="13" fillId="3" borderId="14" xfId="0" applyFont="true" applyBorder="true" applyAlignment="true" applyProtection="false">
      <alignment horizontal="center" vertical="center" textRotation="0" wrapText="false" indent="0" shrinkToFit="false"/>
      <protection locked="true" hidden="false"/>
    </xf>
    <xf numFmtId="171" fontId="13" fillId="3" borderId="15" xfId="0" applyFont="true" applyBorder="true" applyAlignment="true" applyProtection="false">
      <alignment horizontal="center" vertical="center" textRotation="0" wrapText="false" indent="0" shrinkToFit="false"/>
      <protection locked="true" hidden="false"/>
    </xf>
    <xf numFmtId="171" fontId="13" fillId="3" borderId="16" xfId="0" applyFont="true" applyBorder="true" applyAlignment="true" applyProtection="false">
      <alignment horizontal="center" vertical="center" textRotation="0" wrapText="false" indent="0" shrinkToFit="false"/>
      <protection locked="true" hidden="false"/>
    </xf>
    <xf numFmtId="172" fontId="16" fillId="5" borderId="17" xfId="0" applyFont="true" applyBorder="true" applyAlignment="true" applyProtection="false">
      <alignment horizontal="right" vertical="center" textRotation="0" wrapText="true" indent="0" shrinkToFit="false"/>
      <protection locked="true" hidden="false"/>
    </xf>
    <xf numFmtId="164" fontId="7" fillId="5" borderId="17" xfId="0" applyFont="true" applyBorder="true" applyAlignment="true" applyProtection="false">
      <alignment horizontal="right" vertical="center" textRotation="0" wrapText="true" indent="0" shrinkToFit="false"/>
      <protection locked="true" hidden="false"/>
    </xf>
    <xf numFmtId="164" fontId="15" fillId="5" borderId="17" xfId="0" applyFont="true" applyBorder="true" applyAlignment="true" applyProtection="false">
      <alignment horizontal="center" vertical="center" textRotation="0" wrapText="true" indent="0" shrinkToFit="false"/>
      <protection locked="true" hidden="false"/>
    </xf>
    <xf numFmtId="164" fontId="17" fillId="5" borderId="17" xfId="0" applyFont="true" applyBorder="true" applyAlignment="true" applyProtection="false">
      <alignment horizontal="center" vertical="center" textRotation="0" wrapText="false" indent="0" shrinkToFit="false"/>
      <protection locked="true" hidden="false"/>
    </xf>
    <xf numFmtId="164" fontId="17" fillId="5" borderId="18" xfId="0" applyFont="true" applyBorder="true" applyAlignment="true" applyProtection="false">
      <alignment horizontal="general" vertical="center" textRotation="0" wrapText="true" indent="0" shrinkToFit="false"/>
      <protection locked="true" hidden="false"/>
    </xf>
    <xf numFmtId="173" fontId="17" fillId="5" borderId="19" xfId="0" applyFont="true" applyBorder="true" applyAlignment="true" applyProtection="false">
      <alignment horizontal="center" vertical="center" textRotation="0" wrapText="false" indent="0" shrinkToFit="false"/>
      <protection locked="true" hidden="false"/>
    </xf>
    <xf numFmtId="173" fontId="17" fillId="5" borderId="20" xfId="0" applyFont="true" applyBorder="true" applyAlignment="true" applyProtection="false">
      <alignment horizontal="center" vertical="center" textRotation="0" wrapText="false" indent="0" shrinkToFit="false"/>
      <protection locked="true" hidden="false"/>
    </xf>
    <xf numFmtId="173" fontId="18" fillId="5" borderId="21" xfId="0" applyFont="true" applyBorder="true" applyAlignment="true" applyProtection="false">
      <alignment horizontal="center" vertical="center" textRotation="0" wrapText="false" indent="0" shrinkToFit="false"/>
      <protection locked="true" hidden="false"/>
    </xf>
    <xf numFmtId="173" fontId="17" fillId="5" borderId="20" xfId="0" applyFont="true" applyBorder="true" applyAlignment="true" applyProtection="false">
      <alignment horizontal="general" vertical="center" textRotation="0" wrapText="true" indent="0" shrinkToFit="false"/>
      <protection locked="true" hidden="false"/>
    </xf>
    <xf numFmtId="174" fontId="19" fillId="0" borderId="22" xfId="0" applyFont="true" applyBorder="true" applyAlignment="true" applyProtection="false">
      <alignment horizontal="right" vertical="center" textRotation="0" wrapText="false" indent="0" shrinkToFit="false"/>
      <protection locked="true" hidden="false"/>
    </xf>
    <xf numFmtId="172" fontId="16" fillId="6" borderId="22" xfId="0" applyFont="true" applyBorder="true" applyAlignment="true" applyProtection="false">
      <alignment horizontal="right" vertical="center" textRotation="0" wrapText="true" indent="0" shrinkToFit="false"/>
      <protection locked="true" hidden="false"/>
    </xf>
    <xf numFmtId="164" fontId="20" fillId="0" borderId="22" xfId="0" applyFont="true" applyBorder="true" applyAlignment="true" applyProtection="false">
      <alignment horizontal="center" vertical="center" textRotation="0" wrapText="true" indent="0" shrinkToFit="false"/>
      <protection locked="true" hidden="false"/>
    </xf>
    <xf numFmtId="175" fontId="7" fillId="0" borderId="22" xfId="0" applyFont="true" applyBorder="true" applyAlignment="true" applyProtection="false">
      <alignment horizontal="left" vertical="center" textRotation="0" wrapText="true" indent="0" shrinkToFit="false"/>
      <protection locked="true" hidden="false"/>
    </xf>
    <xf numFmtId="175" fontId="21" fillId="0" borderId="22" xfId="0" applyFont="true" applyBorder="true" applyAlignment="true" applyProtection="false">
      <alignment horizontal="center" vertical="center" textRotation="0" wrapText="false" indent="0" shrinkToFit="false"/>
      <protection locked="true" hidden="false"/>
    </xf>
    <xf numFmtId="171" fontId="22" fillId="0" borderId="23" xfId="0" applyFont="true" applyBorder="true" applyAlignment="true" applyProtection="false">
      <alignment horizontal="center" vertical="center" textRotation="0" wrapText="false" indent="0" shrinkToFit="false"/>
      <protection locked="true" hidden="false"/>
    </xf>
    <xf numFmtId="173" fontId="22" fillId="0" borderId="24" xfId="0" applyFont="true" applyBorder="true" applyAlignment="true" applyProtection="false">
      <alignment horizontal="center" vertical="center" textRotation="0" wrapText="false" indent="0" shrinkToFit="false"/>
      <protection locked="true" hidden="false"/>
    </xf>
    <xf numFmtId="173" fontId="7" fillId="0" borderId="25" xfId="0" applyFont="true" applyBorder="true" applyAlignment="true" applyProtection="false">
      <alignment horizontal="center" vertical="center" textRotation="0" wrapText="false" indent="0" shrinkToFit="false"/>
      <protection locked="true" hidden="false"/>
    </xf>
    <xf numFmtId="173" fontId="19" fillId="0" borderId="26" xfId="0" applyFont="true" applyBorder="true" applyAlignment="true" applyProtection="false">
      <alignment horizontal="center" vertical="center" textRotation="0" wrapText="false" indent="0" shrinkToFit="false"/>
      <protection locked="true" hidden="false"/>
    </xf>
    <xf numFmtId="173" fontId="7" fillId="0" borderId="24" xfId="0" applyFont="true" applyBorder="true" applyAlignment="true" applyProtection="false">
      <alignment horizontal="center" vertical="center" textRotation="0" wrapText="false" indent="0" shrinkToFit="false"/>
      <protection locked="true" hidden="false"/>
    </xf>
    <xf numFmtId="172" fontId="16" fillId="5" borderId="22" xfId="0" applyFont="true" applyBorder="true" applyAlignment="true" applyProtection="false">
      <alignment horizontal="right" vertical="center" textRotation="0" wrapText="true" indent="0" shrinkToFit="false"/>
      <protection locked="true" hidden="false"/>
    </xf>
    <xf numFmtId="164" fontId="7" fillId="5" borderId="22" xfId="0" applyFont="true" applyBorder="true" applyAlignment="true" applyProtection="false">
      <alignment horizontal="right" vertical="center" textRotation="0" wrapText="true" indent="0" shrinkToFit="false"/>
      <protection locked="true" hidden="false"/>
    </xf>
    <xf numFmtId="164" fontId="15" fillId="5" borderId="22" xfId="0" applyFont="true" applyBorder="true" applyAlignment="true" applyProtection="false">
      <alignment horizontal="center" vertical="center" textRotation="0" wrapText="true" indent="0" shrinkToFit="false"/>
      <protection locked="true" hidden="false"/>
    </xf>
    <xf numFmtId="164" fontId="17" fillId="5" borderId="22" xfId="0" applyFont="true" applyBorder="true" applyAlignment="true" applyProtection="false">
      <alignment horizontal="center" vertical="center" textRotation="0" wrapText="false" indent="0" shrinkToFit="false"/>
      <protection locked="true" hidden="false"/>
    </xf>
    <xf numFmtId="164" fontId="17" fillId="5" borderId="23" xfId="0" applyFont="true" applyBorder="true" applyAlignment="true" applyProtection="false">
      <alignment horizontal="general" vertical="center" textRotation="0" wrapText="true" indent="0" shrinkToFit="false"/>
      <protection locked="true" hidden="false"/>
    </xf>
    <xf numFmtId="173" fontId="17" fillId="5" borderId="24" xfId="0" applyFont="true" applyBorder="true" applyAlignment="true" applyProtection="false">
      <alignment horizontal="center" vertical="center" textRotation="0" wrapText="false" indent="0" shrinkToFit="false"/>
      <protection locked="true" hidden="false"/>
    </xf>
    <xf numFmtId="173" fontId="17" fillId="5" borderId="25" xfId="0" applyFont="true" applyBorder="true" applyAlignment="true" applyProtection="false">
      <alignment horizontal="center" vertical="center" textRotation="0" wrapText="false" indent="0" shrinkToFit="false"/>
      <protection locked="true" hidden="false"/>
    </xf>
    <xf numFmtId="173" fontId="18" fillId="5" borderId="26" xfId="0" applyFont="true" applyBorder="true" applyAlignment="true" applyProtection="false">
      <alignment horizontal="center" vertical="center" textRotation="0" wrapText="false" indent="0" shrinkToFit="false"/>
      <protection locked="true" hidden="false"/>
    </xf>
    <xf numFmtId="173" fontId="17" fillId="5" borderId="25"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22" xfId="0" applyFont="true" applyBorder="true" applyAlignment="true" applyProtection="false">
      <alignment horizontal="right" vertical="center" textRotation="0" wrapText="false" indent="0" shrinkToFit="false"/>
      <protection locked="true" hidden="false"/>
    </xf>
    <xf numFmtId="164" fontId="23" fillId="5" borderId="23" xfId="0" applyFont="true" applyBorder="true" applyAlignment="true" applyProtection="false">
      <alignment horizontal="general" vertical="center" textRotation="0" wrapText="true" indent="0" shrinkToFit="false"/>
      <protection locked="true" hidden="false"/>
    </xf>
    <xf numFmtId="164" fontId="7" fillId="0" borderId="22" xfId="0" applyFont="true" applyBorder="true" applyAlignment="true" applyProtection="false">
      <alignment horizontal="center" vertical="center" textRotation="0" wrapText="true" indent="0" shrinkToFit="false"/>
      <protection locked="true" hidden="false"/>
    </xf>
    <xf numFmtId="172" fontId="24" fillId="6" borderId="22" xfId="0" applyFont="true" applyBorder="true" applyAlignment="true" applyProtection="false">
      <alignment horizontal="right" vertical="center" textRotation="0" wrapText="true" indent="0" shrinkToFit="false"/>
      <protection locked="true" hidden="false"/>
    </xf>
    <xf numFmtId="172" fontId="16" fillId="6" borderId="0" xfId="0" applyFont="true" applyBorder="true" applyAlignment="true" applyProtection="false">
      <alignment horizontal="right" vertical="center" textRotation="0" wrapText="true" indent="0" shrinkToFit="false"/>
      <protection locked="true" hidden="false"/>
    </xf>
    <xf numFmtId="164" fontId="7" fillId="0" borderId="0" xfId="0" applyFont="true" applyBorder="false" applyAlignment="true" applyProtection="false">
      <alignment horizontal="right" vertical="center" textRotation="0" wrapText="true" indent="0" shrinkToFit="false"/>
      <protection locked="true" hidden="false"/>
    </xf>
    <xf numFmtId="175" fontId="21" fillId="0" borderId="0" xfId="0" applyFont="true" applyBorder="false" applyAlignment="true" applyProtection="false">
      <alignment horizontal="center" vertical="center" textRotation="0" wrapText="true" indent="0" shrinkToFit="false"/>
      <protection locked="true" hidden="false"/>
    </xf>
    <xf numFmtId="171" fontId="22" fillId="0" borderId="0" xfId="0" applyFont="true" applyBorder="false" applyAlignment="true" applyProtection="false">
      <alignment horizontal="center" vertical="center" textRotation="0" wrapText="false" indent="0" shrinkToFit="false"/>
      <protection locked="true" hidden="false"/>
    </xf>
    <xf numFmtId="173" fontId="22" fillId="0" borderId="0" xfId="0" applyFont="true" applyBorder="false" applyAlignment="true" applyProtection="false">
      <alignment horizontal="center" vertical="center" textRotation="0" wrapText="false" indent="0" shrinkToFit="false"/>
      <protection locked="true" hidden="false"/>
    </xf>
    <xf numFmtId="173" fontId="7"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7" fillId="7" borderId="1" xfId="0" applyFont="true" applyBorder="true" applyAlignment="true" applyProtection="false">
      <alignment horizontal="general" vertical="center" textRotation="0" wrapText="false" indent="0" shrinkToFit="false"/>
      <protection locked="true" hidden="false"/>
    </xf>
    <xf numFmtId="176" fontId="7" fillId="7" borderId="2" xfId="0" applyFont="true" applyBorder="true" applyAlignment="true" applyProtection="false">
      <alignment horizontal="left" vertical="center" textRotation="0" wrapText="false" indent="0" shrinkToFit="false"/>
      <protection locked="true" hidden="false"/>
    </xf>
    <xf numFmtId="164" fontId="7" fillId="7" borderId="2" xfId="0" applyFont="true" applyBorder="true" applyAlignment="true" applyProtection="false">
      <alignment horizontal="general" vertical="center" textRotation="0" wrapText="false" indent="0" shrinkToFit="false"/>
      <protection locked="true" hidden="false"/>
    </xf>
    <xf numFmtId="177" fontId="15" fillId="7" borderId="2" xfId="0" applyFont="true" applyBorder="true" applyAlignment="true" applyProtection="false">
      <alignment horizontal="left" vertical="center" textRotation="0" wrapText="true" indent="0" shrinkToFit="false"/>
      <protection locked="true" hidden="false"/>
    </xf>
    <xf numFmtId="164" fontId="15" fillId="7" borderId="2" xfId="0" applyFont="true" applyBorder="true" applyAlignment="true" applyProtection="false">
      <alignment horizontal="general" vertical="center" textRotation="0" wrapText="true" indent="0" shrinkToFit="false"/>
      <protection locked="true" hidden="false"/>
    </xf>
    <xf numFmtId="164" fontId="7" fillId="7" borderId="2" xfId="0" applyFont="true" applyBorder="true" applyAlignment="true" applyProtection="false">
      <alignment horizontal="center" vertical="center" textRotation="0" wrapText="false" indent="0" shrinkToFit="false"/>
      <protection locked="true" hidden="false"/>
    </xf>
    <xf numFmtId="173" fontId="26" fillId="7" borderId="4" xfId="0" applyFont="true" applyBorder="true" applyAlignment="true" applyProtection="false">
      <alignment horizontal="general" vertical="center" textRotation="0" wrapText="false" indent="0" shrinkToFit="false"/>
      <protection locked="true" hidden="false"/>
    </xf>
    <xf numFmtId="164" fontId="4" fillId="8" borderId="1" xfId="0" applyFont="true" applyBorder="true" applyAlignment="true" applyProtection="false">
      <alignment horizontal="left" vertical="bottom" textRotation="0" wrapText="true" indent="0" shrinkToFit="false"/>
      <protection locked="true" hidden="false"/>
    </xf>
    <xf numFmtId="164" fontId="0" fillId="8" borderId="7" xfId="0" applyFont="true" applyBorder="true" applyAlignment="true" applyProtection="false">
      <alignment horizontal="center" vertical="center" textRotation="0" wrapText="false" indent="0" shrinkToFit="false"/>
      <protection locked="true" hidden="false"/>
    </xf>
    <xf numFmtId="173" fontId="27" fillId="8" borderId="8" xfId="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bottom" textRotation="0" wrapText="false" indent="0" shrinkToFit="false"/>
      <protection locked="true" hidden="false"/>
    </xf>
    <xf numFmtId="171" fontId="0" fillId="0" borderId="0" xfId="0" applyFont="true" applyBorder="false" applyAlignment="true" applyProtection="false">
      <alignment horizontal="right" vertical="bottom" textRotation="0" wrapText="false" indent="0" shrinkToFit="false"/>
      <protection locked="true" hidden="false"/>
    </xf>
    <xf numFmtId="171" fontId="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73" fontId="0" fillId="0" borderId="0" xfId="0" applyFont="true" applyBorder="false" applyAlignment="true" applyProtection="false">
      <alignment horizontal="general" vertical="bottom" textRotation="0" wrapText="false" indent="0" shrinkToFit="false"/>
      <protection locked="true" hidden="false"/>
    </xf>
    <xf numFmtId="164" fontId="30" fillId="9" borderId="0" xfId="21" applyFont="true" applyBorder="false" applyAlignment="true" applyProtection="false">
      <alignment horizontal="center" vertical="center" textRotation="0" wrapText="true" indent="0" shrinkToFit="false"/>
      <protection locked="true" hidden="false"/>
    </xf>
    <xf numFmtId="164" fontId="31" fillId="9" borderId="0" xfId="21" applyFont="true" applyBorder="false" applyAlignment="true" applyProtection="false">
      <alignment horizontal="center" vertical="center" textRotation="0" wrapText="false" indent="0" shrinkToFit="false"/>
      <protection locked="true" hidden="false"/>
    </xf>
    <xf numFmtId="164" fontId="31" fillId="9" borderId="0" xfId="21" applyFont="true" applyBorder="false" applyAlignment="true" applyProtection="false">
      <alignment horizontal="center" vertical="center" textRotation="0" wrapText="true" indent="0" shrinkToFit="false"/>
      <protection locked="true" hidden="false"/>
    </xf>
    <xf numFmtId="164" fontId="30" fillId="0" borderId="0" xfId="21" applyFont="true" applyBorder="true" applyAlignment="true" applyProtection="false">
      <alignment horizontal="center" vertical="center" textRotation="0" wrapText="true" indent="0" shrinkToFit="false"/>
      <protection locked="true" hidden="false"/>
    </xf>
    <xf numFmtId="164" fontId="9" fillId="10" borderId="27" xfId="21" applyFont="true" applyBorder="true" applyAlignment="true" applyProtection="false">
      <alignment horizontal="left" vertical="center" textRotation="0" wrapText="true" indent="1" shrinkToFit="false"/>
      <protection locked="true" hidden="false"/>
    </xf>
    <xf numFmtId="164" fontId="15" fillId="9" borderId="27" xfId="21" applyFont="true" applyBorder="true" applyAlignment="true" applyProtection="false">
      <alignment horizontal="center" vertical="center" textRotation="0" wrapText="true" indent="0" shrinkToFit="false"/>
      <protection locked="true" hidden="false"/>
    </xf>
    <xf numFmtId="164" fontId="15" fillId="11" borderId="27" xfId="21" applyFont="true" applyBorder="true" applyAlignment="true" applyProtection="false">
      <alignment horizontal="center" vertical="center" textRotation="0" wrapText="false" indent="0" shrinkToFit="false"/>
      <protection locked="true" hidden="false"/>
    </xf>
    <xf numFmtId="164" fontId="15" fillId="9" borderId="27" xfId="21" applyFont="true" applyBorder="true" applyAlignment="true" applyProtection="false">
      <alignment horizontal="center" vertical="center" textRotation="0" wrapText="false" indent="0" shrinkToFit="false"/>
      <protection locked="true" hidden="false"/>
    </xf>
    <xf numFmtId="164" fontId="4" fillId="0" borderId="27" xfId="21" applyFont="true" applyBorder="true" applyAlignment="true" applyProtection="false">
      <alignment horizontal="right" vertical="bottom" textRotation="0" wrapText="true" indent="0" shrinkToFit="false"/>
      <protection locked="true" hidden="false"/>
    </xf>
    <xf numFmtId="178" fontId="4" fillId="0" borderId="27" xfId="21" applyFont="false" applyBorder="true" applyAlignment="true" applyProtection="false">
      <alignment horizontal="general" vertical="center" textRotation="0" wrapText="false" indent="0" shrinkToFit="false"/>
      <protection locked="true" hidden="false"/>
    </xf>
    <xf numFmtId="178" fontId="4" fillId="0" borderId="27" xfId="21" applyFont="false" applyBorder="true" applyAlignment="true" applyProtection="false">
      <alignment horizontal="general" vertical="center" textRotation="0" wrapText="true" indent="0" shrinkToFit="false"/>
      <protection locked="true" hidden="false"/>
    </xf>
    <xf numFmtId="178" fontId="4" fillId="5" borderId="27" xfId="21" applyFont="false" applyBorder="true" applyAlignment="true" applyProtection="false">
      <alignment horizontal="general" vertical="center" textRotation="0" wrapText="false" indent="0" shrinkToFit="false"/>
      <protection locked="true" hidden="false"/>
    </xf>
    <xf numFmtId="178" fontId="4" fillId="0" borderId="27" xfId="21" applyFont="true" applyBorder="true" applyAlignment="true" applyProtection="false">
      <alignment horizontal="center" vertical="center" textRotation="0" wrapText="false" indent="0" shrinkToFit="false"/>
      <protection locked="true" hidden="false"/>
    </xf>
    <xf numFmtId="164" fontId="4" fillId="0" borderId="0" xfId="21" applyFont="false" applyBorder="false" applyAlignment="false" applyProtection="false">
      <alignment horizontal="general" vertical="bottom" textRotation="0" wrapText="false" indent="0" shrinkToFit="false"/>
      <protection locked="true" hidden="false"/>
    </xf>
    <xf numFmtId="178" fontId="4" fillId="0" borderId="0" xfId="21" applyFont="false" applyBorder="false" applyAlignment="false" applyProtection="false">
      <alignment horizontal="general" vertical="bottom" textRotation="0" wrapText="false" indent="0" shrinkToFit="false"/>
      <protection locked="true" hidden="false"/>
    </xf>
    <xf numFmtId="178" fontId="15" fillId="0" borderId="0" xfId="21" applyFont="true" applyBorder="true" applyAlignment="true" applyProtection="false">
      <alignment horizontal="center" vertical="bottom" textRotation="0" wrapText="false" indent="0" shrinkToFit="false"/>
      <protection locked="true" hidden="false"/>
    </xf>
    <xf numFmtId="178" fontId="15" fillId="12" borderId="27" xfId="21" applyFont="true" applyBorder="true" applyAlignment="true" applyProtection="false">
      <alignment horizontal="center" vertical="center" textRotation="0" wrapText="false" indent="0" shrinkToFit="false"/>
      <protection locked="true" hidden="false"/>
    </xf>
    <xf numFmtId="178" fontId="15" fillId="12" borderId="27" xfId="21" applyFont="true" applyBorder="true" applyAlignment="false" applyProtection="false">
      <alignment horizontal="general" vertical="bottom" textRotation="0" wrapText="false" indent="0" shrinkToFit="false"/>
      <protection locked="true" hidden="false"/>
    </xf>
    <xf numFmtId="164" fontId="4" fillId="0" borderId="27" xfId="21" applyFont="true" applyBorder="true" applyAlignment="true" applyProtection="false">
      <alignment horizontal="right" vertical="center" textRotation="0" wrapText="true" indent="0" shrinkToFit="false"/>
      <protection locked="true" hidden="false"/>
    </xf>
    <xf numFmtId="164" fontId="15" fillId="12" borderId="27" xfId="21" applyFont="true" applyBorder="true" applyAlignment="true" applyProtection="false">
      <alignment horizontal="center" vertical="center" textRotation="0" wrapText="false" indent="0" shrinkToFit="false"/>
      <protection locked="true" hidden="false"/>
    </xf>
    <xf numFmtId="178" fontId="15" fillId="12" borderId="27" xfId="21" applyFont="true" applyBorder="true" applyAlignment="true" applyProtection="false">
      <alignment horizontal="general" vertical="center" textRotation="0" wrapText="false" indent="0" shrinkToFit="false"/>
      <protection locked="true" hidden="false"/>
    </xf>
    <xf numFmtId="164" fontId="4" fillId="0" borderId="27" xfId="21" applyFont="false" applyBorder="true" applyAlignment="true" applyProtection="false">
      <alignment horizontal="general" vertical="center" textRotation="0" wrapText="false" indent="0" shrinkToFit="false"/>
      <protection locked="true" hidden="false"/>
    </xf>
    <xf numFmtId="164" fontId="4" fillId="0" borderId="27" xfId="21" applyFont="false" applyBorder="true" applyAlignment="true" applyProtection="false">
      <alignment horizontal="general" vertical="center" textRotation="0" wrapText="true" indent="0" shrinkToFit="false"/>
      <protection locked="true" hidden="false"/>
    </xf>
    <xf numFmtId="164" fontId="4" fillId="0" borderId="27" xfId="21" applyFont="true" applyBorder="true" applyAlignment="true" applyProtection="false">
      <alignment horizontal="center" vertical="center" textRotation="0" wrapText="false" indent="0" shrinkToFit="false"/>
      <protection locked="true" hidden="false"/>
    </xf>
    <xf numFmtId="164" fontId="4" fillId="5" borderId="27" xfId="21" applyFont="false" applyBorder="true" applyAlignment="true" applyProtection="false">
      <alignment horizontal="general" vertical="center" textRotation="0" wrapText="false" indent="0" shrinkToFit="false"/>
      <protection locked="true" hidden="false"/>
    </xf>
    <xf numFmtId="177" fontId="4" fillId="12" borderId="27" xfId="21" applyFont="false" applyBorder="true" applyAlignment="true" applyProtection="false">
      <alignment horizontal="general" vertical="center" textRotation="0" wrapText="false" indent="0" shrinkToFit="false"/>
      <protection locked="true" hidden="false"/>
    </xf>
    <xf numFmtId="164" fontId="4" fillId="12" borderId="27" xfId="21" applyFont="true" applyBorder="true" applyAlignment="true" applyProtection="false">
      <alignment horizontal="center" vertical="center" textRotation="0" wrapText="false" indent="0" shrinkToFit="false"/>
      <protection locked="true" hidden="false"/>
    </xf>
    <xf numFmtId="178" fontId="4" fillId="12" borderId="27" xfId="21" applyFont="false" applyBorder="true" applyAlignment="true" applyProtection="false">
      <alignment horizontal="general" vertical="center" textRotation="0" wrapText="false" indent="0" shrinkToFit="false"/>
      <protection locked="true" hidden="false"/>
    </xf>
    <xf numFmtId="178" fontId="7" fillId="0" borderId="27" xfId="21" applyFont="true" applyBorder="true" applyAlignment="true" applyProtection="false">
      <alignment horizontal="general" vertical="center" textRotation="0" wrapText="true" indent="0" shrinkToFit="false"/>
      <protection locked="true" hidden="false"/>
    </xf>
    <xf numFmtId="164" fontId="4" fillId="0" borderId="0" xfId="21" applyFont="true" applyBorder="false" applyAlignment="false" applyProtection="false">
      <alignment horizontal="general" vertical="bottom" textRotation="0" wrapText="false" indent="0" shrinkToFit="false"/>
      <protection locked="true" hidden="false"/>
    </xf>
    <xf numFmtId="164" fontId="9" fillId="10" borderId="27" xfId="21" applyFont="true" applyBorder="true" applyAlignment="true" applyProtection="false">
      <alignment horizontal="left" vertical="center" textRotation="0" wrapText="true" indent="3" shrinkToFit="false"/>
      <protection locked="true" hidden="false"/>
    </xf>
    <xf numFmtId="179" fontId="4" fillId="0" borderId="27" xfId="21" applyFont="false" applyBorder="true" applyAlignment="true" applyProtection="false">
      <alignment horizontal="general" vertical="center" textRotation="0" wrapText="false" indent="0" shrinkToFit="false"/>
      <protection locked="true" hidden="false"/>
    </xf>
    <xf numFmtId="164" fontId="33" fillId="0" borderId="0" xfId="0" applyFont="true" applyBorder="true" applyAlignment="true" applyProtection="false">
      <alignment horizontal="center" vertical="center" textRotation="0" wrapText="false" indent="0" shrinkToFit="false"/>
      <protection locked="true" hidden="false"/>
    </xf>
    <xf numFmtId="164" fontId="34" fillId="0" borderId="0" xfId="0" applyFont="true" applyBorder="false" applyAlignment="tru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false" indent="0" shrinkToFit="false"/>
      <protection locked="true" hidden="false"/>
    </xf>
    <xf numFmtId="164" fontId="3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35" fillId="2" borderId="5" xfId="0" applyFont="true" applyBorder="true" applyAlignment="true" applyProtection="false">
      <alignment horizontal="general" vertical="center" textRotation="0" wrapText="true" indent="0" shrinkToFit="false"/>
      <protection locked="true" hidden="false"/>
    </xf>
    <xf numFmtId="164" fontId="36" fillId="0" borderId="5" xfId="0" applyFont="true" applyBorder="true" applyAlignment="true" applyProtection="false">
      <alignment horizontal="general" vertical="center" textRotation="0" wrapText="true" indent="0" shrinkToFit="false"/>
      <protection locked="true" hidden="false"/>
    </xf>
    <xf numFmtId="164" fontId="36" fillId="0" borderId="5" xfId="0" applyFont="true" applyBorder="true" applyAlignment="true" applyProtection="false">
      <alignment horizontal="center" vertical="center" textRotation="0" wrapText="true" indent="0" shrinkToFit="false"/>
      <protection locked="true" hidden="false"/>
    </xf>
    <xf numFmtId="181" fontId="36" fillId="0" borderId="5" xfId="15" applyFont="true" applyBorder="true" applyAlignment="true" applyProtection="true">
      <alignment horizontal="general" vertical="center" textRotation="0" wrapText="true" indent="0" shrinkToFit="false"/>
      <protection locked="true" hidden="false"/>
    </xf>
    <xf numFmtId="164" fontId="36" fillId="0" borderId="5" xfId="0" applyFont="true" applyBorder="true" applyAlignment="true" applyProtection="false">
      <alignment horizontal="general" vertical="center" textRotation="0" wrapText="true" indent="0" shrinkToFit="false"/>
      <protection locked="true" hidden="false"/>
    </xf>
    <xf numFmtId="178" fontId="36" fillId="0" borderId="5" xfId="0" applyFont="true" applyBorder="true" applyAlignment="true" applyProtection="false">
      <alignment horizontal="general" vertical="center" textRotation="0" wrapText="true" indent="0" shrinkToFit="false"/>
      <protection locked="true" hidden="false"/>
    </xf>
    <xf numFmtId="181" fontId="0" fillId="0" borderId="0" xfId="15" applyFont="true" applyBorder="true" applyAlignment="true" applyProtection="true">
      <alignment horizontal="general" vertical="bottom" textRotation="0" wrapText="false" indent="0" shrinkToFit="false"/>
      <protection locked="true" hidden="false"/>
    </xf>
    <xf numFmtId="164" fontId="34" fillId="0" borderId="5" xfId="0" applyFont="true" applyBorder="true" applyAlignment="true" applyProtection="false">
      <alignment horizontal="right" vertical="center" textRotation="0" wrapText="true" indent="0" shrinkToFit="false"/>
      <protection locked="true" hidden="false"/>
    </xf>
    <xf numFmtId="182" fontId="37" fillId="0" borderId="5" xfId="17" applyFont="true" applyBorder="true" applyAlignment="true" applyProtection="true">
      <alignment horizontal="general" vertical="bottom" textRotation="0" wrapText="false" indent="0" shrinkToFit="false"/>
      <protection locked="true" hidden="false"/>
    </xf>
    <xf numFmtId="181" fontId="35" fillId="2" borderId="5" xfId="15" applyFont="true" applyBorder="true" applyAlignment="true" applyProtection="tru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5" fillId="2" borderId="0" xfId="0" applyFont="true" applyBorder="false" applyAlignment="true" applyProtection="false">
      <alignment horizontal="right" vertical="center" textRotation="0" wrapText="false" indent="0" shrinkToFit="false"/>
      <protection locked="true" hidden="false"/>
    </xf>
    <xf numFmtId="182" fontId="33" fillId="2" borderId="0" xfId="17" applyFont="true" applyBorder="true" applyAlignment="true" applyProtection="true">
      <alignment horizontal="general" vertical="center" textRotation="0" wrapText="false" indent="0" shrinkToFit="false"/>
      <protection locked="true" hidden="false"/>
    </xf>
    <xf numFmtId="164" fontId="38" fillId="0" borderId="0" xfId="22" applyFont="true" applyBorder="false" applyAlignment="true" applyProtection="false">
      <alignment horizontal="center" vertical="center" textRotation="0" wrapText="true" indent="0" shrinkToFit="false"/>
      <protection locked="true" hidden="false"/>
    </xf>
    <xf numFmtId="164" fontId="39" fillId="6" borderId="0" xfId="22" applyFont="true" applyBorder="true" applyAlignment="true" applyProtection="false">
      <alignment horizontal="right" vertical="center" textRotation="0" wrapText="true" indent="0" shrinkToFit="false"/>
      <protection locked="true" hidden="false"/>
    </xf>
    <xf numFmtId="164" fontId="5" fillId="0" borderId="0" xfId="22" applyFont="true" applyBorder="false" applyAlignment="true" applyProtection="false">
      <alignment horizontal="general" vertical="bottom" textRotation="0" wrapText="false" indent="0" shrinkToFit="false"/>
      <protection locked="true" hidden="false"/>
    </xf>
    <xf numFmtId="164" fontId="13" fillId="13" borderId="0" xfId="22" applyFont="true" applyBorder="true" applyAlignment="false" applyProtection="false">
      <alignment horizontal="general" vertical="bottom" textRotation="0" wrapText="false" indent="0" shrinkToFit="false"/>
      <protection locked="true" hidden="false"/>
    </xf>
    <xf numFmtId="164" fontId="12" fillId="13" borderId="0" xfId="22" applyFont="true" applyBorder="true" applyAlignment="false" applyProtection="false">
      <alignment horizontal="general" vertical="bottom" textRotation="0" wrapText="false" indent="0" shrinkToFit="false"/>
      <protection locked="true" hidden="false"/>
    </xf>
    <xf numFmtId="164" fontId="4" fillId="0" borderId="0" xfId="22" applyFont="true" applyBorder="false" applyAlignment="true" applyProtection="false">
      <alignment horizontal="general" vertical="center" textRotation="0" wrapText="false" indent="0" shrinkToFit="false"/>
      <protection locked="true" hidden="false"/>
    </xf>
    <xf numFmtId="164" fontId="40" fillId="14" borderId="28" xfId="22" applyFont="true" applyBorder="true" applyAlignment="true" applyProtection="false">
      <alignment horizontal="center" vertical="center" textRotation="0" wrapText="false" indent="0" shrinkToFit="false"/>
      <protection locked="true" hidden="false"/>
    </xf>
    <xf numFmtId="164" fontId="40" fillId="14" borderId="29" xfId="22" applyFont="true" applyBorder="true" applyAlignment="true" applyProtection="false">
      <alignment horizontal="center" vertical="center" textRotation="0" wrapText="false" indent="0" shrinkToFit="false"/>
      <protection locked="true" hidden="false"/>
    </xf>
    <xf numFmtId="164" fontId="4" fillId="14" borderId="30" xfId="22" applyFont="true" applyBorder="true" applyAlignment="true" applyProtection="false">
      <alignment horizontal="center" vertical="center" textRotation="0" wrapText="false" indent="0" shrinkToFit="false"/>
      <protection locked="true" hidden="false"/>
    </xf>
    <xf numFmtId="164" fontId="4" fillId="14" borderId="31" xfId="22" applyFont="true" applyBorder="true" applyAlignment="true" applyProtection="false">
      <alignment horizontal="center" vertical="center" textRotation="0" wrapText="false" indent="0" shrinkToFit="false"/>
      <protection locked="true" hidden="false"/>
    </xf>
    <xf numFmtId="164" fontId="40" fillId="0" borderId="32" xfId="22" applyFont="true" applyBorder="true" applyAlignment="true" applyProtection="false">
      <alignment horizontal="center" vertical="center" textRotation="0" wrapText="false" indent="0" shrinkToFit="false"/>
      <protection locked="true" hidden="false"/>
    </xf>
    <xf numFmtId="164" fontId="40" fillId="14" borderId="33" xfId="22" applyFont="true" applyBorder="true" applyAlignment="true" applyProtection="false">
      <alignment horizontal="center" vertical="center" textRotation="0" wrapText="false" indent="0" shrinkToFit="false"/>
      <protection locked="true" hidden="false"/>
    </xf>
    <xf numFmtId="164" fontId="40" fillId="14" borderId="34" xfId="22" applyFont="true" applyBorder="true" applyAlignment="true" applyProtection="false">
      <alignment horizontal="center" vertical="center" textRotation="0" wrapText="false" indent="0" shrinkToFit="false"/>
      <protection locked="true" hidden="false"/>
    </xf>
    <xf numFmtId="164" fontId="40" fillId="0" borderId="35" xfId="22" applyFont="true" applyBorder="true" applyAlignment="true" applyProtection="false">
      <alignment horizontal="center" vertical="center" textRotation="0" wrapText="false" indent="0" shrinkToFit="false"/>
      <protection locked="true" hidden="false"/>
    </xf>
    <xf numFmtId="164" fontId="4" fillId="0" borderId="36" xfId="22" applyFont="true" applyBorder="true" applyAlignment="true" applyProtection="false">
      <alignment horizontal="center" vertical="center" textRotation="0" wrapText="false" indent="0" shrinkToFit="false"/>
      <protection locked="true" hidden="false"/>
    </xf>
    <xf numFmtId="164" fontId="40" fillId="0" borderId="36" xfId="22" applyFont="true" applyBorder="true" applyAlignment="true" applyProtection="false">
      <alignment horizontal="center" vertical="center" textRotation="0" wrapText="false" indent="0" shrinkToFit="false"/>
      <protection locked="true" hidden="false"/>
    </xf>
    <xf numFmtId="164" fontId="40" fillId="0" borderId="37" xfId="22" applyFont="true" applyBorder="true" applyAlignment="true" applyProtection="false">
      <alignment horizontal="center" vertical="center" textRotation="0" wrapText="false" indent="0" shrinkToFit="false"/>
      <protection locked="true" hidden="false"/>
    </xf>
    <xf numFmtId="164" fontId="40" fillId="7" borderId="35" xfId="22" applyFont="true" applyBorder="true" applyAlignment="true" applyProtection="false">
      <alignment horizontal="center" vertical="center" textRotation="0" wrapText="false" indent="0" shrinkToFit="false"/>
      <protection locked="true" hidden="false"/>
    </xf>
    <xf numFmtId="164" fontId="40" fillId="7" borderId="36" xfId="22" applyFont="true" applyBorder="true" applyAlignment="true" applyProtection="false">
      <alignment horizontal="general" vertical="center" textRotation="0" wrapText="false" indent="0" shrinkToFit="false"/>
      <protection locked="true" hidden="false"/>
    </xf>
    <xf numFmtId="183" fontId="40" fillId="7" borderId="36" xfId="22" applyFont="true" applyBorder="true" applyAlignment="true" applyProtection="false">
      <alignment horizontal="right" vertical="center" textRotation="0" wrapText="false" indent="0" shrinkToFit="false"/>
      <protection locked="true" hidden="false"/>
    </xf>
    <xf numFmtId="183" fontId="40" fillId="7" borderId="37" xfId="22" applyFont="true" applyBorder="true" applyAlignment="true" applyProtection="false">
      <alignment horizontal="right" vertical="center" textRotation="0" wrapText="false" indent="0" shrinkToFit="false"/>
      <protection locked="true" hidden="false"/>
    </xf>
    <xf numFmtId="164" fontId="4" fillId="0" borderId="32" xfId="22" applyFont="true" applyBorder="true" applyAlignment="true" applyProtection="false">
      <alignment horizontal="general" vertical="center" textRotation="0" wrapText="false" indent="0" shrinkToFit="false"/>
      <protection locked="true" hidden="false"/>
    </xf>
    <xf numFmtId="164" fontId="4" fillId="0" borderId="35" xfId="22" applyFont="true" applyBorder="true" applyAlignment="true" applyProtection="false">
      <alignment horizontal="center" vertical="center" textRotation="0" wrapText="false" indent="0" shrinkToFit="false"/>
      <protection locked="true" hidden="false"/>
    </xf>
    <xf numFmtId="164" fontId="4" fillId="0" borderId="36" xfId="22" applyFont="true" applyBorder="true" applyAlignment="true" applyProtection="false">
      <alignment horizontal="general" vertical="center" textRotation="0" wrapText="false" indent="0" shrinkToFit="false"/>
      <protection locked="true" hidden="false"/>
    </xf>
    <xf numFmtId="183" fontId="4" fillId="0" borderId="36" xfId="22" applyFont="true" applyBorder="true" applyAlignment="true" applyProtection="false">
      <alignment horizontal="general" vertical="center" textRotation="0" wrapText="false" indent="0" shrinkToFit="false"/>
      <protection locked="true" hidden="false"/>
    </xf>
    <xf numFmtId="183" fontId="4" fillId="0" borderId="37" xfId="22" applyFont="true" applyBorder="true" applyAlignment="true" applyProtection="false">
      <alignment horizontal="general" vertical="center" textRotation="0" wrapText="false" indent="0" shrinkToFit="false"/>
      <protection locked="true" hidden="false"/>
    </xf>
    <xf numFmtId="171" fontId="4" fillId="0" borderId="32" xfId="22" applyFont="true" applyBorder="true" applyAlignment="true" applyProtection="false">
      <alignment horizontal="general" vertical="center" textRotation="0" wrapText="false" indent="0" shrinkToFit="false"/>
      <protection locked="true" hidden="false"/>
    </xf>
    <xf numFmtId="164" fontId="4" fillId="0" borderId="35" xfId="22" applyFont="true" applyBorder="true" applyAlignment="true" applyProtection="false">
      <alignment horizontal="right" vertical="center" textRotation="0" wrapText="false" indent="0" shrinkToFit="false"/>
      <protection locked="true" hidden="false"/>
    </xf>
    <xf numFmtId="183" fontId="40" fillId="7" borderId="36" xfId="22" applyFont="true" applyBorder="true" applyAlignment="true" applyProtection="false">
      <alignment horizontal="general" vertical="center" textRotation="0" wrapText="false" indent="0" shrinkToFit="false"/>
      <protection locked="true" hidden="false"/>
    </xf>
    <xf numFmtId="183" fontId="40" fillId="7" borderId="37" xfId="22" applyFont="true" applyBorder="true" applyAlignment="true" applyProtection="false">
      <alignment horizontal="general" vertical="center" textRotation="0" wrapText="false" indent="0" shrinkToFit="false"/>
      <protection locked="true" hidden="false"/>
    </xf>
    <xf numFmtId="164" fontId="4" fillId="0" borderId="36" xfId="22" applyFont="true" applyBorder="true" applyAlignment="true" applyProtection="false">
      <alignment horizontal="left" vertical="center" textRotation="0" wrapText="false" indent="0" shrinkToFit="false"/>
      <protection locked="true" hidden="false"/>
    </xf>
    <xf numFmtId="183" fontId="4" fillId="0" borderId="36" xfId="22" applyFont="true" applyBorder="true" applyAlignment="true" applyProtection="false">
      <alignment horizontal="right" vertical="center" textRotation="0" wrapText="false" indent="0" shrinkToFit="false"/>
      <protection locked="true" hidden="false"/>
    </xf>
    <xf numFmtId="183" fontId="4" fillId="7" borderId="36" xfId="22" applyFont="true" applyBorder="true" applyAlignment="true" applyProtection="false">
      <alignment horizontal="general" vertical="center" textRotation="0" wrapText="false" indent="0" shrinkToFit="false"/>
      <protection locked="true" hidden="false"/>
    </xf>
    <xf numFmtId="183" fontId="40" fillId="7" borderId="0" xfId="22" applyFont="true" applyBorder="true" applyAlignment="true" applyProtection="false">
      <alignment horizontal="general" vertical="center" textRotation="0" wrapText="false" indent="0" shrinkToFit="false"/>
      <protection locked="true" hidden="false"/>
    </xf>
    <xf numFmtId="178" fontId="4" fillId="0" borderId="36" xfId="22" applyFont="true" applyBorder="true" applyAlignment="true" applyProtection="false">
      <alignment horizontal="general" vertical="center" textRotation="0" wrapText="false" indent="0" shrinkToFit="false"/>
      <protection locked="true" hidden="false"/>
    </xf>
    <xf numFmtId="178" fontId="4" fillId="0" borderId="37" xfId="22" applyFont="true" applyBorder="true" applyAlignment="true" applyProtection="false">
      <alignment horizontal="general" vertical="center" textRotation="0" wrapText="false" indent="0" shrinkToFit="false"/>
      <protection locked="true" hidden="false"/>
    </xf>
    <xf numFmtId="164" fontId="4" fillId="8" borderId="28" xfId="22" applyFont="true" applyBorder="true" applyAlignment="true" applyProtection="false">
      <alignment horizontal="right" vertical="center" textRotation="0" wrapText="false" indent="0" shrinkToFit="false"/>
      <protection locked="true" hidden="false"/>
    </xf>
    <xf numFmtId="164" fontId="40" fillId="8" borderId="29" xfId="22" applyFont="true" applyBorder="true" applyAlignment="true" applyProtection="false">
      <alignment horizontal="general" vertical="center" textRotation="0" wrapText="false" indent="0" shrinkToFit="false"/>
      <protection locked="true" hidden="false"/>
    </xf>
    <xf numFmtId="178" fontId="40" fillId="8" borderId="29" xfId="22" applyFont="true" applyBorder="true" applyAlignment="true" applyProtection="false">
      <alignment horizontal="general" vertical="center" textRotation="0" wrapText="false" indent="0" shrinkToFit="false"/>
      <protection locked="true" hidden="false"/>
    </xf>
    <xf numFmtId="178" fontId="40" fillId="8" borderId="38" xfId="22" applyFont="true" applyBorder="true" applyAlignment="true" applyProtection="false">
      <alignment horizontal="general" vertical="center" textRotation="0" wrapText="false" indent="0" shrinkToFit="false"/>
      <protection locked="true" hidden="false"/>
    </xf>
    <xf numFmtId="164" fontId="41" fillId="0" borderId="0" xfId="22" applyFont="true" applyBorder="true" applyAlignment="true" applyProtection="false">
      <alignment horizontal="left" vertical="center" textRotation="0" wrapText="false" indent="0" shrinkToFit="false"/>
      <protection locked="true" hidden="false"/>
    </xf>
    <xf numFmtId="164" fontId="42" fillId="0" borderId="0" xfId="22" applyFont="true" applyBorder="false" applyAlignment="true" applyProtection="false">
      <alignment horizontal="general" vertical="center" textRotation="0" wrapText="false" indent="0" shrinkToFit="false"/>
      <protection locked="true" hidden="false"/>
    </xf>
    <xf numFmtId="164" fontId="38" fillId="6" borderId="0" xfId="22" applyFont="true" applyBorder="true" applyAlignment="true" applyProtection="false">
      <alignment horizontal="center" vertical="center" textRotation="0" wrapText="true" indent="0" shrinkToFit="false"/>
      <protection locked="true" hidden="false"/>
    </xf>
    <xf numFmtId="164" fontId="12" fillId="13" borderId="39" xfId="0" applyFont="true" applyBorder="true" applyAlignment="false" applyProtection="false">
      <alignment horizontal="general" vertical="bottom" textRotation="0" wrapText="false" indent="0" shrinkToFit="false"/>
      <protection locked="true" hidden="false"/>
    </xf>
    <xf numFmtId="164" fontId="12" fillId="13" borderId="40" xfId="0" applyFont="true" applyBorder="true" applyAlignment="false" applyProtection="false">
      <alignment horizontal="general" vertical="bottom" textRotation="0" wrapText="false" indent="0" shrinkToFit="false"/>
      <protection locked="true" hidden="false"/>
    </xf>
    <xf numFmtId="164" fontId="4" fillId="8" borderId="39" xfId="0" applyFont="true" applyBorder="true" applyAlignment="false" applyProtection="false">
      <alignment horizontal="general" vertical="bottom" textRotation="0" wrapText="false" indent="0" shrinkToFit="false"/>
      <protection locked="true" hidden="false"/>
    </xf>
    <xf numFmtId="164" fontId="4" fillId="8" borderId="40" xfId="0" applyFont="true" applyBorder="true" applyAlignment="false" applyProtection="false">
      <alignment horizontal="general" vertical="bottom" textRotation="0" wrapText="false" indent="0" shrinkToFit="false"/>
      <protection locked="true" hidden="false"/>
    </xf>
    <xf numFmtId="164" fontId="4" fillId="8" borderId="41" xfId="0" applyFont="true" applyBorder="true" applyAlignment="false" applyProtection="false">
      <alignment horizontal="general" vertical="bottom" textRotation="0" wrapText="false" indent="0" shrinkToFit="false"/>
      <protection locked="true" hidden="false"/>
    </xf>
    <xf numFmtId="164" fontId="4" fillId="8" borderId="32" xfId="0" applyFont="true" applyBorder="true" applyAlignment="false" applyProtection="false">
      <alignment horizontal="general" vertical="bottom" textRotation="0" wrapText="false" indent="0" shrinkToFit="false"/>
      <protection locked="true" hidden="false"/>
    </xf>
    <xf numFmtId="164" fontId="4" fillId="8" borderId="0" xfId="0" applyFont="true" applyBorder="true" applyAlignment="false" applyProtection="false">
      <alignment horizontal="general" vertical="bottom" textRotation="0" wrapText="false" indent="0" shrinkToFit="false"/>
      <protection locked="true" hidden="false"/>
    </xf>
    <xf numFmtId="164" fontId="4" fillId="8" borderId="42" xfId="0" applyFont="true" applyBorder="true" applyAlignment="false" applyProtection="false">
      <alignment horizontal="general" vertical="bottom" textRotation="0" wrapText="false" indent="0" shrinkToFit="false"/>
      <protection locked="true" hidden="false"/>
    </xf>
    <xf numFmtId="164" fontId="4" fillId="8" borderId="32" xfId="0" applyFont="true" applyBorder="true" applyAlignment="true" applyProtection="false">
      <alignment horizontal="general" vertical="center" textRotation="0" wrapText="false" indent="0" shrinkToFit="false"/>
      <protection locked="true" hidden="false"/>
    </xf>
    <xf numFmtId="164" fontId="4" fillId="8" borderId="0" xfId="0" applyFont="true" applyBorder="true" applyAlignment="true" applyProtection="false">
      <alignment horizontal="general" vertical="center" textRotation="0" wrapText="false" indent="0" shrinkToFit="false"/>
      <protection locked="true" hidden="false"/>
    </xf>
    <xf numFmtId="164" fontId="4" fillId="8" borderId="42" xfId="0" applyFont="true" applyBorder="true" applyAlignment="true" applyProtection="false">
      <alignment horizontal="general" vertical="center" textRotation="0" wrapText="false" indent="0" shrinkToFit="false"/>
      <protection locked="true" hidden="false"/>
    </xf>
    <xf numFmtId="164" fontId="4" fillId="8" borderId="43" xfId="0" applyFont="true" applyBorder="true" applyAlignment="true" applyProtection="false">
      <alignment horizontal="general" vertical="center" textRotation="0" wrapText="false" indent="0" shrinkToFit="false"/>
      <protection locked="true" hidden="false"/>
    </xf>
    <xf numFmtId="164" fontId="4" fillId="8" borderId="44" xfId="0" applyFont="true" applyBorder="true" applyAlignment="false" applyProtection="false">
      <alignment horizontal="general" vertical="bottom" textRotation="0" wrapText="false" indent="0" shrinkToFit="false"/>
      <protection locked="true" hidden="false"/>
    </xf>
    <xf numFmtId="164" fontId="4" fillId="8" borderId="45" xfId="0" applyFont="true" applyBorder="true" applyAlignment="fals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 name="Normal 4"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C0504D"/>
      <rgbColor rgb="FFEFEFEF"/>
      <rgbColor rgb="FFDBEEF4"/>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DCE6F2"/>
      <rgbColor rgb="FFD8D8D8"/>
      <rgbColor rgb="FFFCDFC7"/>
      <rgbColor rgb="FFB7DEE8"/>
      <rgbColor rgb="FFFF99CC"/>
      <rgbColor rgb="FFBFBFBF"/>
      <rgbColor rgb="FFFAC090"/>
      <rgbColor rgb="FF3366FF"/>
      <rgbColor rgb="FF33CCCC"/>
      <rgbColor rgb="FF99CC00"/>
      <rgbColor rgb="FFFFCC00"/>
      <rgbColor rgb="FFFF9900"/>
      <rgbColor rgb="FFE46C0A"/>
      <rgbColor rgb="FF376092"/>
      <rgbColor rgb="FF7F7F7F"/>
      <rgbColor rgb="FF002060"/>
      <rgbColor rgb="FF339966"/>
      <rgbColor rgb="FF010000"/>
      <rgbColor rgb="FF333300"/>
      <rgbColor rgb="FF993300"/>
      <rgbColor rgb="FF993366"/>
      <rgbColor rgb="FF215968"/>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19080</xdr:colOff>
      <xdr:row>0</xdr:row>
      <xdr:rowOff>95400</xdr:rowOff>
    </xdr:from>
    <xdr:to>
      <xdr:col>4</xdr:col>
      <xdr:colOff>2771280</xdr:colOff>
      <xdr:row>0</xdr:row>
      <xdr:rowOff>885240</xdr:rowOff>
    </xdr:to>
    <xdr:pic>
      <xdr:nvPicPr>
        <xdr:cNvPr id="0" name="Imagem 3" descr=""/>
        <xdr:cNvPicPr/>
      </xdr:nvPicPr>
      <xdr:blipFill>
        <a:blip r:embed="rId1"/>
        <a:stretch/>
      </xdr:blipFill>
      <xdr:spPr>
        <a:xfrm>
          <a:off x="250560" y="95400"/>
          <a:ext cx="4898520" cy="7898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190440</xdr:colOff>
      <xdr:row>36</xdr:row>
      <xdr:rowOff>152280</xdr:rowOff>
    </xdr:from>
    <xdr:to>
      <xdr:col>4</xdr:col>
      <xdr:colOff>237600</xdr:colOff>
      <xdr:row>39</xdr:row>
      <xdr:rowOff>323280</xdr:rowOff>
    </xdr:to>
    <xdr:pic>
      <xdr:nvPicPr>
        <xdr:cNvPr id="1" name="image1.jpg" descr=""/>
        <xdr:cNvPicPr/>
      </xdr:nvPicPr>
      <xdr:blipFill>
        <a:blip r:embed="rId1"/>
        <a:stretch/>
      </xdr:blipFill>
      <xdr:spPr>
        <a:xfrm>
          <a:off x="754920" y="7162560"/>
          <a:ext cx="4600440" cy="742320"/>
        </a:xfrm>
        <a:prstGeom prst="rect">
          <a:avLst/>
        </a:prstGeom>
        <a:ln>
          <a:noFill/>
        </a:ln>
      </xdr:spPr>
    </xdr:pic>
    <xdr:clientData/>
  </xdr:twoCellAnchor>
  <xdr:twoCellAnchor editAs="twoCell">
    <xdr:from>
      <xdr:col>1</xdr:col>
      <xdr:colOff>0</xdr:colOff>
      <xdr:row>0</xdr:row>
      <xdr:rowOff>76320</xdr:rowOff>
    </xdr:from>
    <xdr:to>
      <xdr:col>2</xdr:col>
      <xdr:colOff>3247560</xdr:colOff>
      <xdr:row>1</xdr:row>
      <xdr:rowOff>133200</xdr:rowOff>
    </xdr:to>
    <xdr:pic>
      <xdr:nvPicPr>
        <xdr:cNvPr id="2" name="Imagem 4" descr=""/>
        <xdr:cNvPicPr/>
      </xdr:nvPicPr>
      <xdr:blipFill>
        <a:blip r:embed="rId2"/>
        <a:stretch/>
      </xdr:blipFill>
      <xdr:spPr>
        <a:xfrm>
          <a:off x="564480" y="76320"/>
          <a:ext cx="3670920" cy="59976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Z104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G20" activeCellId="0" sqref="G20"/>
    </sheetView>
  </sheetViews>
  <sheetFormatPr defaultRowHeight="12.8" zeroHeight="true" outlineLevelRow="0" outlineLevelCol="0"/>
  <cols>
    <col collapsed="false" customWidth="true" hidden="false" outlineLevel="0" max="1" min="1" style="0" width="3.29"/>
    <col collapsed="false" customWidth="true" hidden="false" outlineLevel="0" max="2" min="2" style="0" width="6.71"/>
    <col collapsed="false" customWidth="true" hidden="false" outlineLevel="0" max="3" min="3" style="0" width="11.29"/>
    <col collapsed="false" customWidth="true" hidden="false" outlineLevel="0" max="4" min="4" style="0" width="12.42"/>
    <col collapsed="false" customWidth="true" hidden="false" outlineLevel="0" max="5" min="5" style="0" width="72.29"/>
    <col collapsed="false" customWidth="true" hidden="false" outlineLevel="0" max="6" min="6" style="0" width="8.57"/>
    <col collapsed="false" customWidth="true" hidden="false" outlineLevel="0" max="7" min="7" style="0" width="11.29"/>
    <col collapsed="false" customWidth="true" hidden="false" outlineLevel="0" max="8" min="8" style="0" width="13.57"/>
    <col collapsed="false" customWidth="true" hidden="false" outlineLevel="0" max="10" min="9" style="1" width="13.57"/>
    <col collapsed="false" customWidth="true" hidden="false" outlineLevel="0" max="11" min="11" style="0" width="13.57"/>
    <col collapsed="false" customWidth="true" hidden="false" outlineLevel="0" max="12" min="12" style="0" width="15.42"/>
    <col collapsed="false" customWidth="true" hidden="true" outlineLevel="0" max="13" min="13" style="0" width="3.14"/>
    <col collapsed="false" customWidth="true" hidden="true" outlineLevel="0" max="14" min="14" style="0" width="8.71"/>
    <col collapsed="false" customWidth="true" hidden="true" outlineLevel="0" max="15" min="15" style="0" width="14.15"/>
    <col collapsed="false" customWidth="true" hidden="true" outlineLevel="0" max="17" min="16" style="0" width="8.71"/>
    <col collapsed="false" customWidth="false" hidden="true" outlineLevel="0" max="26" min="18" style="0" width="11.52"/>
    <col collapsed="false" customWidth="true" hidden="false" outlineLevel="0" max="28" min="27" style="0" width="8.67"/>
    <col collapsed="false" customWidth="true" hidden="true" outlineLevel="0" max="1025" min="29" style="0" width="9.14"/>
  </cols>
  <sheetData>
    <row r="1" customFormat="false" ht="69.75" hidden="false" customHeight="true" outlineLevel="0" collapsed="false">
      <c r="A1" s="2"/>
      <c r="C1" s="2"/>
      <c r="D1" s="2"/>
      <c r="E1" s="3" t="s">
        <v>0</v>
      </c>
      <c r="F1" s="3"/>
      <c r="G1" s="3"/>
      <c r="H1" s="3"/>
      <c r="I1" s="3"/>
      <c r="J1" s="3"/>
      <c r="K1" s="3"/>
      <c r="L1" s="2"/>
      <c r="M1" s="2"/>
      <c r="N1" s="2"/>
      <c r="O1" s="2"/>
      <c r="P1" s="2"/>
      <c r="Q1" s="2"/>
    </row>
    <row r="2" customFormat="false" ht="15.75" hidden="false" customHeight="false" outlineLevel="0" collapsed="false">
      <c r="A2" s="2"/>
      <c r="B2" s="4"/>
      <c r="C2" s="5"/>
      <c r="D2" s="5" t="s">
        <v>1</v>
      </c>
      <c r="E2" s="6" t="s">
        <v>2</v>
      </c>
      <c r="F2" s="7"/>
      <c r="G2" s="8"/>
      <c r="H2" s="9"/>
      <c r="I2" s="10" t="s">
        <v>3</v>
      </c>
      <c r="J2" s="10"/>
      <c r="K2" s="11" t="s">
        <v>4</v>
      </c>
      <c r="L2" s="12" t="n">
        <v>24.58</v>
      </c>
      <c r="M2" s="2"/>
      <c r="N2" s="2"/>
      <c r="O2" s="2"/>
      <c r="P2" s="2"/>
      <c r="Q2" s="2"/>
    </row>
    <row r="3" customFormat="false" ht="14.25" hidden="false" customHeight="true" outlineLevel="0" collapsed="false">
      <c r="A3" s="2"/>
      <c r="B3" s="4"/>
      <c r="C3" s="5"/>
      <c r="D3" s="5" t="s">
        <v>5</v>
      </c>
      <c r="E3" s="13" t="s">
        <v>6</v>
      </c>
      <c r="F3" s="14" t="s">
        <v>7</v>
      </c>
      <c r="G3" s="15" t="n">
        <v>1</v>
      </c>
      <c r="H3" s="16"/>
      <c r="I3" s="17" t="s">
        <v>8</v>
      </c>
      <c r="J3" s="17"/>
      <c r="K3" s="11" t="s">
        <v>9</v>
      </c>
      <c r="L3" s="12" t="n">
        <v>0</v>
      </c>
      <c r="M3" s="2"/>
      <c r="N3" s="2"/>
      <c r="O3" s="2"/>
      <c r="P3" s="2"/>
      <c r="Q3" s="2"/>
    </row>
    <row r="4" customFormat="false" ht="14.25" hidden="false" customHeight="true" outlineLevel="0" collapsed="false">
      <c r="A4" s="2"/>
      <c r="B4" s="4"/>
      <c r="C4" s="5"/>
      <c r="D4" s="5" t="s">
        <v>10</v>
      </c>
      <c r="E4" s="6" t="s">
        <v>11</v>
      </c>
      <c r="F4" s="7"/>
      <c r="G4" s="7"/>
      <c r="H4" s="18"/>
      <c r="I4" s="17" t="s">
        <v>12</v>
      </c>
      <c r="J4" s="17"/>
      <c r="K4" s="19" t="s">
        <v>13</v>
      </c>
      <c r="L4" s="19"/>
      <c r="M4" s="2"/>
      <c r="N4" s="2"/>
      <c r="O4" s="2"/>
      <c r="P4" s="2"/>
      <c r="Q4" s="2"/>
    </row>
    <row r="5" s="1" customFormat="true" ht="4.5" hidden="false" customHeight="true" outlineLevel="0" collapsed="false">
      <c r="A5" s="2"/>
      <c r="B5" s="4"/>
      <c r="C5" s="5"/>
      <c r="D5" s="5"/>
      <c r="E5" s="20"/>
      <c r="F5" s="21"/>
      <c r="G5" s="22"/>
      <c r="H5" s="14"/>
      <c r="I5" s="14"/>
      <c r="J5" s="23"/>
      <c r="K5" s="24"/>
      <c r="L5" s="25"/>
      <c r="M5" s="2"/>
      <c r="N5" s="2"/>
      <c r="O5" s="2"/>
      <c r="P5" s="2"/>
      <c r="Q5" s="2"/>
    </row>
    <row r="6" customFormat="false" ht="14.25" hidden="false" customHeight="true" outlineLevel="0" collapsed="false">
      <c r="A6" s="2"/>
      <c r="B6" s="4"/>
      <c r="C6" s="5"/>
      <c r="D6" s="5" t="s">
        <v>14</v>
      </c>
      <c r="E6" s="26" t="s">
        <v>15</v>
      </c>
      <c r="F6" s="7"/>
      <c r="G6" s="27"/>
      <c r="H6" s="28"/>
      <c r="I6" s="29" t="s">
        <v>16</v>
      </c>
      <c r="J6" s="29" t="s">
        <v>17</v>
      </c>
      <c r="K6" s="29" t="s">
        <v>16</v>
      </c>
      <c r="L6" s="29" t="s">
        <v>17</v>
      </c>
      <c r="M6" s="2"/>
      <c r="N6" s="2"/>
      <c r="O6" s="2"/>
      <c r="P6" s="2"/>
      <c r="Q6" s="2"/>
    </row>
    <row r="7" customFormat="false" ht="14.25" hidden="false" customHeight="true" outlineLevel="0" collapsed="false">
      <c r="A7" s="2"/>
      <c r="B7" s="4"/>
      <c r="C7" s="5"/>
      <c r="D7" s="5" t="s">
        <v>18</v>
      </c>
      <c r="E7" s="30" t="s">
        <v>19</v>
      </c>
      <c r="F7" s="31"/>
      <c r="G7" s="32"/>
      <c r="H7" s="33"/>
      <c r="I7" s="34" t="s">
        <v>20</v>
      </c>
      <c r="J7" s="35" t="n">
        <v>44197</v>
      </c>
      <c r="K7" s="36" t="s">
        <v>21</v>
      </c>
      <c r="L7" s="35" t="n">
        <v>44166</v>
      </c>
      <c r="M7" s="2"/>
      <c r="N7" s="2"/>
      <c r="O7" s="2"/>
      <c r="P7" s="2"/>
      <c r="Q7" s="2"/>
    </row>
    <row r="8" customFormat="false" ht="14.25" hidden="false" customHeight="true" outlineLevel="0" collapsed="false">
      <c r="A8" s="2"/>
      <c r="B8" s="4"/>
      <c r="C8" s="5"/>
      <c r="D8" s="5" t="s">
        <v>22</v>
      </c>
      <c r="E8" s="37" t="s">
        <v>23</v>
      </c>
      <c r="F8" s="31"/>
      <c r="G8" s="32"/>
      <c r="H8" s="16"/>
      <c r="I8" s="38" t="s">
        <v>24</v>
      </c>
      <c r="J8" s="39" t="n">
        <v>44197</v>
      </c>
      <c r="K8" s="40"/>
      <c r="L8" s="41"/>
      <c r="M8" s="2"/>
      <c r="N8" s="2"/>
      <c r="O8" s="2"/>
      <c r="P8" s="2"/>
      <c r="Q8" s="2"/>
    </row>
    <row r="9" customFormat="false" ht="8.25" hidden="false" customHeight="true" outlineLevel="0" collapsed="false">
      <c r="A9" s="2"/>
      <c r="B9" s="42"/>
      <c r="C9" s="43" t="n">
        <f aca="false">$L$2/100+1</f>
        <v>1.2458</v>
      </c>
      <c r="D9" s="43" t="n">
        <f aca="false">$L$3/100+1</f>
        <v>1</v>
      </c>
      <c r="E9" s="43"/>
      <c r="F9" s="43"/>
      <c r="G9" s="43"/>
      <c r="H9" s="43"/>
      <c r="I9" s="43"/>
      <c r="J9" s="43"/>
      <c r="K9" s="43"/>
      <c r="L9" s="43"/>
      <c r="M9" s="2"/>
      <c r="N9" s="2"/>
      <c r="O9" s="2"/>
      <c r="P9" s="2"/>
      <c r="Q9" s="2"/>
    </row>
    <row r="10" s="1" customFormat="true" ht="18" hidden="false" customHeight="true" outlineLevel="0" collapsed="false">
      <c r="A10" s="2"/>
      <c r="B10" s="44" t="s">
        <v>25</v>
      </c>
      <c r="C10" s="45" t="s">
        <v>16</v>
      </c>
      <c r="D10" s="45" t="s">
        <v>26</v>
      </c>
      <c r="E10" s="45" t="s">
        <v>27</v>
      </c>
      <c r="F10" s="46" t="s">
        <v>28</v>
      </c>
      <c r="G10" s="46" t="s">
        <v>29</v>
      </c>
      <c r="H10" s="47" t="s">
        <v>30</v>
      </c>
      <c r="I10" s="47"/>
      <c r="J10" s="48" t="s">
        <v>31</v>
      </c>
      <c r="K10" s="49" t="s">
        <v>32</v>
      </c>
      <c r="L10" s="49"/>
      <c r="M10" s="2"/>
      <c r="N10" s="2"/>
      <c r="O10" s="2"/>
      <c r="P10" s="2"/>
      <c r="Q10" s="2"/>
    </row>
    <row r="11" customFormat="false" ht="18" hidden="false" customHeight="true" outlineLevel="0" collapsed="false">
      <c r="A11" s="50"/>
      <c r="B11" s="44"/>
      <c r="C11" s="45"/>
      <c r="D11" s="45"/>
      <c r="E11" s="45"/>
      <c r="F11" s="46"/>
      <c r="G11" s="46"/>
      <c r="H11" s="51" t="s">
        <v>33</v>
      </c>
      <c r="I11" s="52" t="s">
        <v>34</v>
      </c>
      <c r="J11" s="48"/>
      <c r="K11" s="51" t="s">
        <v>33</v>
      </c>
      <c r="L11" s="53" t="s">
        <v>34</v>
      </c>
      <c r="M11" s="50"/>
      <c r="N11" s="50"/>
      <c r="O11" s="50"/>
      <c r="P11" s="50"/>
      <c r="Q11" s="50"/>
      <c r="R11" s="50"/>
      <c r="S11" s="50"/>
      <c r="T11" s="50"/>
      <c r="U11" s="50"/>
      <c r="V11" s="50"/>
      <c r="W11" s="50"/>
      <c r="X11" s="50"/>
      <c r="Y11" s="50"/>
      <c r="Z11" s="50"/>
    </row>
    <row r="12" customFormat="false" ht="15" hidden="false" customHeight="false" outlineLevel="0" collapsed="false">
      <c r="A12" s="2"/>
      <c r="B12" s="54" t="n">
        <v>1</v>
      </c>
      <c r="C12" s="54"/>
      <c r="D12" s="55"/>
      <c r="E12" s="56" t="s">
        <v>35</v>
      </c>
      <c r="F12" s="57"/>
      <c r="G12" s="58"/>
      <c r="H12" s="59"/>
      <c r="I12" s="60"/>
      <c r="J12" s="61"/>
      <c r="K12" s="59" t="str">
        <f aca="false">IF(H12&lt;&gt;"",H12*$D$9,"")</f>
        <v/>
      </c>
      <c r="L12" s="62"/>
      <c r="M12" s="2"/>
      <c r="N12" s="2"/>
      <c r="O12" s="2"/>
      <c r="P12" s="2"/>
      <c r="Q12" s="2"/>
    </row>
    <row r="13" s="1" customFormat="true" ht="54.75" hidden="false" customHeight="true" outlineLevel="0" collapsed="false">
      <c r="A13" s="2"/>
      <c r="B13" s="63" t="s">
        <v>36</v>
      </c>
      <c r="C13" s="64" t="s">
        <v>20</v>
      </c>
      <c r="D13" s="65" t="s">
        <v>37</v>
      </c>
      <c r="E13" s="66" t="s">
        <v>38</v>
      </c>
      <c r="F13" s="67" t="s">
        <v>39</v>
      </c>
      <c r="G13" s="68" t="n">
        <v>3</v>
      </c>
      <c r="H13" s="69" t="n">
        <v>187.49</v>
      </c>
      <c r="I13" s="70" t="n">
        <f aca="false">IF(G13&lt;&gt;"",G13*H13,"")</f>
        <v>562.47</v>
      </c>
      <c r="J13" s="71" t="s">
        <v>4</v>
      </c>
      <c r="K13" s="72" t="n">
        <f aca="false">IF(H13&lt;&gt;"",IF(J13=$K$2,H13*$C$9,IF(J13=$K$3,H13*$D$9,"")),"")</f>
        <v>233.575042</v>
      </c>
      <c r="L13" s="70" t="n">
        <f aca="false">IF(K13&lt;&gt;"",K13*G13,"")</f>
        <v>700.725126</v>
      </c>
      <c r="M13" s="2"/>
      <c r="N13" s="2"/>
      <c r="O13" s="2"/>
      <c r="P13" s="2"/>
      <c r="Q13" s="2"/>
    </row>
    <row r="14" customFormat="false" ht="15" hidden="false" customHeight="false" outlineLevel="0" collapsed="false">
      <c r="A14" s="2"/>
      <c r="B14" s="73" t="n">
        <v>2</v>
      </c>
      <c r="C14" s="73"/>
      <c r="D14" s="74"/>
      <c r="E14" s="75" t="s">
        <v>40</v>
      </c>
      <c r="F14" s="76"/>
      <c r="G14" s="77"/>
      <c r="H14" s="78"/>
      <c r="I14" s="79" t="str">
        <f aca="false">IF(G14&lt;&gt;"",G14*H14,"")</f>
        <v/>
      </c>
      <c r="J14" s="80"/>
      <c r="K14" s="78" t="str">
        <f aca="false">IF(H14&lt;&gt;"",IF(J14=$K$2,H14*$C$9,IF(J14=$K$3,H14*$D$9,"")),"")</f>
        <v/>
      </c>
      <c r="L14" s="81"/>
      <c r="M14" s="2"/>
      <c r="N14" s="2"/>
      <c r="O14" s="2"/>
      <c r="P14" s="2"/>
      <c r="Q14" s="2"/>
      <c r="R14" s="2"/>
      <c r="S14" s="2"/>
      <c r="T14" s="2"/>
      <c r="U14" s="2"/>
      <c r="V14" s="2"/>
      <c r="W14" s="2"/>
      <c r="X14" s="2"/>
      <c r="Y14" s="2"/>
      <c r="Z14" s="2"/>
    </row>
    <row r="15" customFormat="false" ht="15" hidden="false" customHeight="false" outlineLevel="0" collapsed="false">
      <c r="A15" s="82" t="s">
        <v>41</v>
      </c>
      <c r="B15" s="83" t="s">
        <v>42</v>
      </c>
      <c r="C15" s="64" t="s">
        <v>20</v>
      </c>
      <c r="D15" s="65" t="s">
        <v>43</v>
      </c>
      <c r="E15" s="66" t="s">
        <v>44</v>
      </c>
      <c r="F15" s="67" t="s">
        <v>45</v>
      </c>
      <c r="G15" s="68" t="n">
        <v>100</v>
      </c>
      <c r="H15" s="69" t="n">
        <v>74</v>
      </c>
      <c r="I15" s="70" t="n">
        <f aca="false">IF(G15&lt;&gt;"",G15*H15,"")</f>
        <v>7400</v>
      </c>
      <c r="J15" s="71" t="s">
        <v>4</v>
      </c>
      <c r="K15" s="72" t="n">
        <f aca="false">IF(H15&lt;&gt;"",IF(J15=$K$2,H15*$C$9,IF(J15=$K$3,H15*$D$9,"")),"")</f>
        <v>92.1892</v>
      </c>
      <c r="L15" s="70" t="n">
        <f aca="false">IF(K15&lt;&gt;"",K15*G15,"")</f>
        <v>9218.92</v>
      </c>
      <c r="M15" s="2"/>
      <c r="N15" s="2"/>
      <c r="O15" s="2"/>
      <c r="P15" s="2"/>
      <c r="Q15" s="2"/>
      <c r="R15" s="2"/>
      <c r="S15" s="2"/>
      <c r="T15" s="2"/>
      <c r="U15" s="2"/>
      <c r="V15" s="2"/>
      <c r="W15" s="2"/>
      <c r="X15" s="2"/>
      <c r="Y15" s="2"/>
      <c r="Z15" s="2"/>
    </row>
    <row r="16" s="1" customFormat="true" ht="15" hidden="false" customHeight="false" outlineLevel="0" collapsed="false">
      <c r="A16" s="2"/>
      <c r="B16" s="73" t="n">
        <v>3</v>
      </c>
      <c r="C16" s="73"/>
      <c r="D16" s="74"/>
      <c r="E16" s="75" t="s">
        <v>46</v>
      </c>
      <c r="F16" s="76"/>
      <c r="G16" s="77"/>
      <c r="H16" s="78"/>
      <c r="I16" s="79" t="str">
        <f aca="false">IF(G16&lt;&gt;"",G16*H16,"")</f>
        <v/>
      </c>
      <c r="J16" s="80"/>
      <c r="K16" s="78" t="str">
        <f aca="false">IF(H16&lt;&gt;"",IF(J16=$K$2,H16*$C$9,IF(J16=$K$3,H16*$D$9,"")),"")</f>
        <v/>
      </c>
      <c r="L16" s="81"/>
      <c r="M16" s="2"/>
      <c r="N16" s="2"/>
      <c r="O16" s="2"/>
      <c r="P16" s="2"/>
      <c r="Q16" s="2"/>
    </row>
    <row r="17" s="1" customFormat="true" ht="15" hidden="false" customHeight="false" outlineLevel="0" collapsed="false">
      <c r="A17" s="2"/>
      <c r="B17" s="83" t="s">
        <v>47</v>
      </c>
      <c r="C17" s="64" t="s">
        <v>20</v>
      </c>
      <c r="D17" s="65" t="s">
        <v>48</v>
      </c>
      <c r="E17" s="66" t="s">
        <v>49</v>
      </c>
      <c r="F17" s="67" t="s">
        <v>39</v>
      </c>
      <c r="G17" s="68" t="n">
        <v>166.2</v>
      </c>
      <c r="H17" s="69" t="n">
        <v>0.33</v>
      </c>
      <c r="I17" s="70" t="n">
        <f aca="false">IF(G17&lt;&gt;"",G17*H17,"")</f>
        <v>54.846</v>
      </c>
      <c r="J17" s="71" t="s">
        <v>4</v>
      </c>
      <c r="K17" s="72" t="n">
        <f aca="false">IF(H17&lt;&gt;"",IF(J17=$K$2,H17*$C$9,IF(J17=$K$3,H17*$D$9,"")),"")</f>
        <v>0.411114</v>
      </c>
      <c r="L17" s="70" t="n">
        <f aca="false">IF(K17&lt;&gt;"",K17*G17,"")</f>
        <v>68.3271468</v>
      </c>
      <c r="M17" s="2"/>
      <c r="N17" s="2"/>
      <c r="O17" s="2"/>
      <c r="P17" s="2"/>
      <c r="Q17" s="2"/>
    </row>
    <row r="18" s="1" customFormat="true" ht="15" hidden="false" customHeight="false" outlineLevel="0" collapsed="false">
      <c r="A18" s="2"/>
      <c r="B18" s="73" t="n">
        <v>4</v>
      </c>
      <c r="C18" s="73"/>
      <c r="D18" s="74"/>
      <c r="E18" s="75" t="s">
        <v>50</v>
      </c>
      <c r="F18" s="76"/>
      <c r="G18" s="77"/>
      <c r="H18" s="78"/>
      <c r="I18" s="79" t="str">
        <f aca="false">IF(G18&lt;&gt;"",G18*H18,"")</f>
        <v/>
      </c>
      <c r="J18" s="80"/>
      <c r="K18" s="78" t="str">
        <f aca="false">IF(H18&lt;&gt;"",IF(J18=$K$2,H18*$C$9,IF(J18=$K$3,H18*$D$9,"")),"")</f>
        <v/>
      </c>
      <c r="L18" s="81"/>
      <c r="M18" s="2"/>
      <c r="N18" s="2"/>
      <c r="O18" s="2"/>
      <c r="P18" s="2"/>
      <c r="Q18" s="2"/>
      <c r="R18" s="2"/>
      <c r="S18" s="2"/>
      <c r="T18" s="2"/>
      <c r="U18" s="2"/>
      <c r="V18" s="2"/>
      <c r="W18" s="2"/>
      <c r="X18" s="2"/>
      <c r="Y18" s="2"/>
      <c r="Z18" s="2"/>
    </row>
    <row r="19" s="1" customFormat="true" ht="15" hidden="false" customHeight="false" outlineLevel="0" collapsed="false">
      <c r="A19" s="2"/>
      <c r="B19" s="83" t="s">
        <v>51</v>
      </c>
      <c r="C19" s="64" t="s">
        <v>20</v>
      </c>
      <c r="D19" s="65" t="s">
        <v>52</v>
      </c>
      <c r="E19" s="66" t="s">
        <v>53</v>
      </c>
      <c r="F19" s="67" t="s">
        <v>54</v>
      </c>
      <c r="G19" s="68" t="n">
        <v>16.62</v>
      </c>
      <c r="H19" s="69" t="n">
        <v>3.3</v>
      </c>
      <c r="I19" s="70" t="n">
        <f aca="false">IF(G19&lt;&gt;"",G19*H19,"")</f>
        <v>54.846</v>
      </c>
      <c r="J19" s="71" t="s">
        <v>4</v>
      </c>
      <c r="K19" s="72" t="n">
        <f aca="false">IF(H19&lt;&gt;"",IF(J19=$K$2,H19*$C$9,IF(J19=$K$3,H19*$D$9,"")),"")</f>
        <v>4.11114</v>
      </c>
      <c r="L19" s="70" t="n">
        <f aca="false">IF(K19&lt;&gt;"",K19*G19,"")</f>
        <v>68.3271468</v>
      </c>
      <c r="M19" s="2"/>
      <c r="N19" s="2"/>
      <c r="O19" s="2"/>
      <c r="P19" s="2"/>
      <c r="Q19" s="2"/>
      <c r="R19" s="2"/>
      <c r="S19" s="2"/>
      <c r="T19" s="2"/>
      <c r="U19" s="2"/>
      <c r="V19" s="2"/>
      <c r="W19" s="2"/>
      <c r="X19" s="2"/>
      <c r="Y19" s="2"/>
      <c r="Z19" s="2"/>
    </row>
    <row r="20" customFormat="false" ht="15" hidden="false" customHeight="false" outlineLevel="0" collapsed="false">
      <c r="A20" s="2"/>
      <c r="B20" s="73" t="n">
        <v>5</v>
      </c>
      <c r="C20" s="73"/>
      <c r="D20" s="74"/>
      <c r="E20" s="75" t="s">
        <v>55</v>
      </c>
      <c r="F20" s="76"/>
      <c r="G20" s="77"/>
      <c r="H20" s="78"/>
      <c r="I20" s="79" t="str">
        <f aca="false">IF(G20&lt;&gt;"",G20*H20,"")</f>
        <v/>
      </c>
      <c r="J20" s="80"/>
      <c r="K20" s="78" t="str">
        <f aca="false">IF(H20&lt;&gt;"",IF(J20=$K$2,H20*$C$9,IF(J20=$K$3,H20*$D$9,"")),"")</f>
        <v/>
      </c>
      <c r="L20" s="81"/>
      <c r="M20" s="2"/>
      <c r="N20" s="2"/>
      <c r="O20" s="2"/>
      <c r="P20" s="2"/>
      <c r="Q20" s="2"/>
      <c r="R20" s="2"/>
      <c r="S20" s="2"/>
      <c r="T20" s="2"/>
      <c r="U20" s="2"/>
      <c r="V20" s="2"/>
      <c r="W20" s="2"/>
      <c r="X20" s="2"/>
      <c r="Y20" s="2"/>
      <c r="Z20" s="2"/>
    </row>
    <row r="21" customFormat="false" ht="25.5" hidden="false" customHeight="false" outlineLevel="0" collapsed="false">
      <c r="A21" s="2"/>
      <c r="B21" s="83" t="s">
        <v>56</v>
      </c>
      <c r="C21" s="64" t="s">
        <v>20</v>
      </c>
      <c r="D21" s="65" t="s">
        <v>57</v>
      </c>
      <c r="E21" s="66" t="s">
        <v>58</v>
      </c>
      <c r="F21" s="67" t="s">
        <v>59</v>
      </c>
      <c r="G21" s="68" t="n">
        <f aca="false">G19*1.3*35</f>
        <v>756.21</v>
      </c>
      <c r="H21" s="69" t="n">
        <v>3.2</v>
      </c>
      <c r="I21" s="70" t="n">
        <f aca="false">IF(G21&lt;&gt;"",G21*H21,"")</f>
        <v>2419.872</v>
      </c>
      <c r="J21" s="71" t="s">
        <v>4</v>
      </c>
      <c r="K21" s="72" t="n">
        <f aca="false">IF(H21&lt;&gt;"",IF(J21=$K$2,H21*$C$9,IF(J21=$K$3,H21*$D$9,"")),"")</f>
        <v>3.98656</v>
      </c>
      <c r="L21" s="70" t="n">
        <f aca="false">IF(K21&lt;&gt;"",K21*G21,"")</f>
        <v>3014.6765376</v>
      </c>
      <c r="M21" s="2"/>
      <c r="N21" s="2"/>
      <c r="O21" s="2"/>
      <c r="P21" s="2"/>
      <c r="Q21" s="2"/>
      <c r="R21" s="2"/>
      <c r="S21" s="2"/>
      <c r="T21" s="2"/>
      <c r="U21" s="2"/>
      <c r="V21" s="2"/>
      <c r="W21" s="2"/>
      <c r="X21" s="2"/>
      <c r="Y21" s="2"/>
      <c r="Z21" s="2"/>
    </row>
    <row r="22" customFormat="false" ht="15" hidden="false" customHeight="false" outlineLevel="0" collapsed="false">
      <c r="A22" s="2"/>
      <c r="B22" s="73" t="n">
        <v>6</v>
      </c>
      <c r="C22" s="73"/>
      <c r="D22" s="74"/>
      <c r="E22" s="75" t="s">
        <v>60</v>
      </c>
      <c r="F22" s="76"/>
      <c r="G22" s="77"/>
      <c r="H22" s="78"/>
      <c r="I22" s="79" t="str">
        <f aca="false">IF(G22&lt;&gt;"",G22*H22,"")</f>
        <v/>
      </c>
      <c r="J22" s="80"/>
      <c r="K22" s="78" t="str">
        <f aca="false">IF(H22&lt;&gt;"",IF(J22=$K$2,H22*$C$9,IF(J22=$K$3,H22*$D$9,"")),"")</f>
        <v/>
      </c>
      <c r="L22" s="81"/>
      <c r="M22" s="2"/>
      <c r="N22" s="2"/>
      <c r="O22" s="2"/>
      <c r="P22" s="2"/>
      <c r="Q22" s="2"/>
    </row>
    <row r="23" customFormat="false" ht="15" hidden="false" customHeight="false" outlineLevel="0" collapsed="false">
      <c r="A23" s="2"/>
      <c r="B23" s="83" t="s">
        <v>61</v>
      </c>
      <c r="C23" s="64" t="s">
        <v>20</v>
      </c>
      <c r="D23" s="65" t="s">
        <v>62</v>
      </c>
      <c r="E23" s="66" t="s">
        <v>63</v>
      </c>
      <c r="F23" s="67" t="s">
        <v>39</v>
      </c>
      <c r="G23" s="68" t="n">
        <v>191.35</v>
      </c>
      <c r="H23" s="69" t="n">
        <v>2.72</v>
      </c>
      <c r="I23" s="70" t="n">
        <f aca="false">IF(G23&lt;&gt;"",G23*H23,"")</f>
        <v>520.472</v>
      </c>
      <c r="J23" s="71" t="s">
        <v>4</v>
      </c>
      <c r="K23" s="72" t="n">
        <f aca="false">IF(H23&lt;&gt;"",IF(J23=$K$2,H23*$C$9,IF(J23=$K$3,H23*$D$9,"")),"")</f>
        <v>3.388576</v>
      </c>
      <c r="L23" s="70" t="n">
        <f aca="false">IF(K23&lt;&gt;"",K23*G23,"")</f>
        <v>648.4040176</v>
      </c>
      <c r="M23" s="2"/>
      <c r="N23" s="2"/>
      <c r="O23" s="2"/>
      <c r="P23" s="2"/>
      <c r="Q23" s="2"/>
    </row>
    <row r="24" customFormat="false" ht="15" hidden="false" customHeight="false" outlineLevel="0" collapsed="false">
      <c r="A24" s="2"/>
      <c r="B24" s="73" t="n">
        <v>7</v>
      </c>
      <c r="C24" s="73"/>
      <c r="D24" s="74"/>
      <c r="E24" s="75" t="s">
        <v>64</v>
      </c>
      <c r="F24" s="76"/>
      <c r="G24" s="84"/>
      <c r="H24" s="78"/>
      <c r="I24" s="79" t="str">
        <f aca="false">IF(G24&lt;&gt;"",G24*H24,"")</f>
        <v/>
      </c>
      <c r="J24" s="80"/>
      <c r="K24" s="78" t="str">
        <f aca="false">IF(H24&lt;&gt;"",IF(J24=$K$2,H24*$C$9,IF(J24=$K$3,H24*$D$9,"")),"")</f>
        <v/>
      </c>
      <c r="L24" s="81"/>
      <c r="M24" s="2"/>
      <c r="N24" s="2"/>
      <c r="O24" s="2"/>
      <c r="P24" s="2"/>
      <c r="Q24" s="2"/>
      <c r="R24" s="2"/>
      <c r="S24" s="2"/>
      <c r="T24" s="2"/>
      <c r="U24" s="2"/>
      <c r="V24" s="2"/>
      <c r="W24" s="2"/>
      <c r="X24" s="2"/>
      <c r="Y24" s="2"/>
      <c r="Z24" s="2"/>
    </row>
    <row r="25" customFormat="false" ht="63.75" hidden="false" customHeight="false" outlineLevel="0" collapsed="false">
      <c r="A25" s="2"/>
      <c r="B25" s="83" t="s">
        <v>65</v>
      </c>
      <c r="C25" s="64" t="s">
        <v>20</v>
      </c>
      <c r="D25" s="65" t="s">
        <v>66</v>
      </c>
      <c r="E25" s="66" t="s">
        <v>67</v>
      </c>
      <c r="F25" s="67" t="s">
        <v>54</v>
      </c>
      <c r="G25" s="68" t="n">
        <v>14.4</v>
      </c>
      <c r="H25" s="69" t="n">
        <v>76.03</v>
      </c>
      <c r="I25" s="70" t="n">
        <f aca="false">IF(G25&lt;&gt;"",G25*H25,"")</f>
        <v>1094.832</v>
      </c>
      <c r="J25" s="71" t="s">
        <v>4</v>
      </c>
      <c r="K25" s="72" t="n">
        <f aca="false">IF(H25&lt;&gt;"",IF(J25=$K$2,H25*$C$9,IF(J25=$K$3,H25*$D$9,"")),"")</f>
        <v>94.718174</v>
      </c>
      <c r="L25" s="70" t="n">
        <f aca="false">IF(K25&lt;&gt;"",K25*G25,"")</f>
        <v>1363.9417056</v>
      </c>
      <c r="M25" s="2"/>
      <c r="N25" s="2"/>
      <c r="O25" s="2"/>
      <c r="P25" s="2"/>
      <c r="Q25" s="2"/>
      <c r="R25" s="2"/>
      <c r="S25" s="2"/>
      <c r="T25" s="2"/>
      <c r="U25" s="2"/>
      <c r="V25" s="2"/>
      <c r="W25" s="2"/>
      <c r="X25" s="2"/>
      <c r="Y25" s="2"/>
      <c r="Z25" s="2"/>
    </row>
    <row r="26" s="1" customFormat="true" ht="25.5" hidden="false" customHeight="false" outlineLevel="0" collapsed="false">
      <c r="A26" s="2"/>
      <c r="B26" s="83" t="s">
        <v>68</v>
      </c>
      <c r="C26" s="64" t="s">
        <v>20</v>
      </c>
      <c r="D26" s="65" t="s">
        <v>57</v>
      </c>
      <c r="E26" s="66" t="s">
        <v>58</v>
      </c>
      <c r="F26" s="67" t="s">
        <v>59</v>
      </c>
      <c r="G26" s="68" t="n">
        <f aca="false">G25*15</f>
        <v>216</v>
      </c>
      <c r="H26" s="69" t="n">
        <v>3.2</v>
      </c>
      <c r="I26" s="70" t="n">
        <f aca="false">IF(G26&lt;&gt;"",G26*H26,"")</f>
        <v>691.2</v>
      </c>
      <c r="J26" s="71" t="s">
        <v>4</v>
      </c>
      <c r="K26" s="72" t="n">
        <f aca="false">IF(H26&lt;&gt;"",IF(J26=$K$2,H26*$C$9,IF(J26=$K$3,H26*$D$9,"")),"")</f>
        <v>3.98656</v>
      </c>
      <c r="L26" s="70" t="n">
        <f aca="false">IF(K26&lt;&gt;"",K26*G26,"")</f>
        <v>861.09696</v>
      </c>
      <c r="M26" s="2"/>
      <c r="N26" s="2"/>
      <c r="O26" s="2"/>
      <c r="P26" s="2"/>
      <c r="Q26" s="2"/>
      <c r="R26" s="2"/>
      <c r="S26" s="2"/>
      <c r="T26" s="2"/>
      <c r="U26" s="2"/>
      <c r="V26" s="2"/>
      <c r="W26" s="2"/>
      <c r="X26" s="2"/>
      <c r="Y26" s="2"/>
      <c r="Z26" s="2"/>
    </row>
    <row r="27" s="1" customFormat="true" ht="15" hidden="false" customHeight="false" outlineLevel="0" collapsed="false">
      <c r="A27" s="2"/>
      <c r="B27" s="73" t="n">
        <v>8</v>
      </c>
      <c r="C27" s="73"/>
      <c r="D27" s="74"/>
      <c r="E27" s="75" t="s">
        <v>69</v>
      </c>
      <c r="F27" s="76"/>
      <c r="G27" s="77"/>
      <c r="H27" s="78"/>
      <c r="I27" s="79"/>
      <c r="J27" s="80"/>
      <c r="K27" s="78" t="str">
        <f aca="false">IF(H27&lt;&gt;"",IF(J27=$K$2,H27*$C$9,IF(J27=$K$3,H27*$D$9,"")),"")</f>
        <v/>
      </c>
      <c r="L27" s="81"/>
      <c r="M27" s="2"/>
      <c r="N27" s="2"/>
      <c r="O27" s="2"/>
      <c r="P27" s="2"/>
      <c r="Q27" s="2"/>
    </row>
    <row r="28" s="1" customFormat="true" ht="15" hidden="false" customHeight="false" outlineLevel="0" collapsed="false">
      <c r="A28" s="2"/>
      <c r="B28" s="83" t="s">
        <v>70</v>
      </c>
      <c r="C28" s="64" t="s">
        <v>21</v>
      </c>
      <c r="D28" s="65" t="s">
        <v>71</v>
      </c>
      <c r="E28" s="66" t="s">
        <v>72</v>
      </c>
      <c r="F28" s="67" t="s">
        <v>39</v>
      </c>
      <c r="G28" s="68" t="n">
        <v>144.04</v>
      </c>
      <c r="H28" s="69" t="n">
        <v>7.71</v>
      </c>
      <c r="I28" s="70" t="n">
        <f aca="false">IF(G28&lt;&gt;"",G28*H28,"")</f>
        <v>1110.5484</v>
      </c>
      <c r="J28" s="71" t="s">
        <v>4</v>
      </c>
      <c r="K28" s="72" t="n">
        <f aca="false">IF(H28&lt;&gt;"",IF(J28=$K$2,H28*$C$9,IF(J28=$K$3,H28*$D$9,"")),"")</f>
        <v>9.605118</v>
      </c>
      <c r="L28" s="70" t="n">
        <f aca="false">IF(K28&lt;&gt;"",K28*G28,"")</f>
        <v>1383.52119672</v>
      </c>
      <c r="M28" s="2"/>
      <c r="N28" s="2"/>
      <c r="O28" s="2"/>
      <c r="P28" s="2"/>
      <c r="Q28" s="2"/>
    </row>
    <row r="29" s="1" customFormat="true" ht="15" hidden="false" customHeight="false" outlineLevel="0" collapsed="false">
      <c r="A29" s="2"/>
      <c r="B29" s="83" t="s">
        <v>73</v>
      </c>
      <c r="C29" s="64" t="s">
        <v>21</v>
      </c>
      <c r="D29" s="65" t="s">
        <v>74</v>
      </c>
      <c r="E29" s="66" t="s">
        <v>75</v>
      </c>
      <c r="F29" s="67" t="s">
        <v>39</v>
      </c>
      <c r="G29" s="68" t="n">
        <v>144.04</v>
      </c>
      <c r="H29" s="69" t="n">
        <v>1.67</v>
      </c>
      <c r="I29" s="70" t="n">
        <f aca="false">IF(G29&lt;&gt;"",G29*H29,"")</f>
        <v>240.5468</v>
      </c>
      <c r="J29" s="71" t="s">
        <v>4</v>
      </c>
      <c r="K29" s="72" t="n">
        <f aca="false">IF(H29&lt;&gt;"",IF(J29=$K$2,H29*$C$9,IF(J29=$K$3,H29*$D$9,"")),"")</f>
        <v>2.080486</v>
      </c>
      <c r="L29" s="70" t="n">
        <f aca="false">IF(K29&lt;&gt;"",K29*G29,"")</f>
        <v>299.67320344</v>
      </c>
      <c r="M29" s="2"/>
      <c r="N29" s="2"/>
      <c r="O29" s="2"/>
      <c r="P29" s="2"/>
      <c r="Q29" s="2"/>
    </row>
    <row r="30" s="1" customFormat="true" ht="15" hidden="false" customHeight="false" outlineLevel="0" collapsed="false">
      <c r="A30" s="2"/>
      <c r="B30" s="73" t="n">
        <v>9</v>
      </c>
      <c r="C30" s="73"/>
      <c r="D30" s="74"/>
      <c r="E30" s="75" t="s">
        <v>76</v>
      </c>
      <c r="F30" s="76"/>
      <c r="G30" s="77"/>
      <c r="H30" s="78"/>
      <c r="I30" s="79"/>
      <c r="J30" s="80"/>
      <c r="K30" s="78" t="str">
        <f aca="false">IF(H30&lt;&gt;"",IF(J30=$K$2,H30*$C$9,IF(J30=$K$3,H30*$D$9,"")),"")</f>
        <v/>
      </c>
      <c r="L30" s="81"/>
      <c r="M30" s="2"/>
      <c r="N30" s="2"/>
      <c r="O30" s="2"/>
      <c r="P30" s="2"/>
      <c r="Q30" s="2"/>
    </row>
    <row r="31" s="1" customFormat="true" ht="38.25" hidden="false" customHeight="false" outlineLevel="0" collapsed="false">
      <c r="A31" s="2"/>
      <c r="B31" s="83" t="s">
        <v>77</v>
      </c>
      <c r="C31" s="64" t="s">
        <v>20</v>
      </c>
      <c r="D31" s="65" t="s">
        <v>78</v>
      </c>
      <c r="E31" s="66" t="s">
        <v>79</v>
      </c>
      <c r="F31" s="67" t="s">
        <v>54</v>
      </c>
      <c r="G31" s="68" t="n">
        <v>4.32</v>
      </c>
      <c r="H31" s="69" t="n">
        <v>936.38</v>
      </c>
      <c r="I31" s="70" t="n">
        <f aca="false">IF(G31&lt;&gt;"",G31*H31,"")</f>
        <v>4045.1616</v>
      </c>
      <c r="J31" s="71" t="s">
        <v>4</v>
      </c>
      <c r="K31" s="72" t="n">
        <f aca="false">IF(H31&lt;&gt;"",IF(J31=$K$2,H31*$C$9,IF(J31=$K$3,H31*$D$9,"")),"")</f>
        <v>1166.542204</v>
      </c>
      <c r="L31" s="70" t="n">
        <f aca="false">IF(K31&lt;&gt;"",K31*G31,"")</f>
        <v>5039.46232128</v>
      </c>
      <c r="M31" s="2"/>
      <c r="N31" s="2"/>
      <c r="O31" s="2"/>
      <c r="P31" s="2"/>
      <c r="Q31" s="2"/>
    </row>
    <row r="32" s="1" customFormat="true" ht="25.5" hidden="false" customHeight="false" outlineLevel="0" collapsed="false">
      <c r="A32" s="2"/>
      <c r="B32" s="83" t="s">
        <v>80</v>
      </c>
      <c r="C32" s="64" t="s">
        <v>20</v>
      </c>
      <c r="D32" s="85" t="s">
        <v>57</v>
      </c>
      <c r="E32" s="66" t="s">
        <v>58</v>
      </c>
      <c r="F32" s="67" t="s">
        <v>59</v>
      </c>
      <c r="G32" s="68" t="n">
        <f aca="false">G31*19.3</f>
        <v>83.376</v>
      </c>
      <c r="H32" s="69" t="n">
        <v>3.2</v>
      </c>
      <c r="I32" s="70" t="n">
        <f aca="false">IF(G32&lt;&gt;"",G32*H32,"")</f>
        <v>266.8032</v>
      </c>
      <c r="J32" s="71" t="s">
        <v>4</v>
      </c>
      <c r="K32" s="72" t="n">
        <f aca="false">IF(H32&lt;&gt;"",IF(J32=$K$2,H32*$C$9,IF(J32=$K$3,H32*$D$9,"")),"")</f>
        <v>3.98656</v>
      </c>
      <c r="L32" s="70" t="n">
        <f aca="false">IF(K32&lt;&gt;"",K32*G32,"")</f>
        <v>332.38342656</v>
      </c>
      <c r="M32" s="2"/>
      <c r="N32" s="2"/>
      <c r="O32" s="2"/>
      <c r="P32" s="2"/>
      <c r="Q32" s="2"/>
    </row>
    <row r="33" s="1" customFormat="true" ht="15" hidden="false" customHeight="false" outlineLevel="0" collapsed="false">
      <c r="A33" s="2"/>
      <c r="B33" s="73" t="n">
        <v>10</v>
      </c>
      <c r="C33" s="73"/>
      <c r="D33" s="74"/>
      <c r="E33" s="75" t="s">
        <v>81</v>
      </c>
      <c r="F33" s="76"/>
      <c r="G33" s="77"/>
      <c r="H33" s="78"/>
      <c r="I33" s="79"/>
      <c r="J33" s="80"/>
      <c r="K33" s="78" t="str">
        <f aca="false">IF(H33&lt;&gt;"",IF(J33=$K$2,H33*$C$9,IF(J33=$K$3,H33*$D$9,"")),"")</f>
        <v/>
      </c>
      <c r="L33" s="81"/>
      <c r="M33" s="2"/>
      <c r="N33" s="2"/>
      <c r="O33" s="2"/>
      <c r="P33" s="2"/>
      <c r="Q33" s="2"/>
    </row>
    <row r="34" s="1" customFormat="true" ht="51" hidden="false" customHeight="false" outlineLevel="0" collapsed="false">
      <c r="A34" s="2"/>
      <c r="B34" s="83" t="s">
        <v>82</v>
      </c>
      <c r="C34" s="64" t="s">
        <v>20</v>
      </c>
      <c r="D34" s="65" t="s">
        <v>83</v>
      </c>
      <c r="E34" s="66" t="s">
        <v>84</v>
      </c>
      <c r="F34" s="67" t="s">
        <v>85</v>
      </c>
      <c r="G34" s="68" t="n">
        <v>249.25</v>
      </c>
      <c r="H34" s="69" t="n">
        <v>29.36</v>
      </c>
      <c r="I34" s="70" t="n">
        <f aca="false">IF(G34&lt;&gt;"",G34*H34,"")</f>
        <v>7317.98</v>
      </c>
      <c r="J34" s="71" t="s">
        <v>4</v>
      </c>
      <c r="K34" s="72" t="n">
        <f aca="false">IF(H34&lt;&gt;"",IF(J34=$K$2,H34*$C$9,IF(J34=$K$3,H34*$D$9,"")),"")</f>
        <v>36.576688</v>
      </c>
      <c r="L34" s="70" t="n">
        <f aca="false">IF(K34&lt;&gt;"",K34*G34,"")</f>
        <v>9116.739484</v>
      </c>
      <c r="M34" s="2"/>
      <c r="N34" s="2"/>
      <c r="O34" s="2"/>
      <c r="P34" s="2"/>
      <c r="Q34" s="2"/>
    </row>
    <row r="35" s="1" customFormat="true" ht="25.5" hidden="false" customHeight="false" outlineLevel="0" collapsed="false">
      <c r="A35" s="2"/>
      <c r="B35" s="83" t="s">
        <v>86</v>
      </c>
      <c r="C35" s="64" t="s">
        <v>20</v>
      </c>
      <c r="D35" s="65" t="s">
        <v>87</v>
      </c>
      <c r="E35" s="66" t="s">
        <v>88</v>
      </c>
      <c r="F35" s="67" t="s">
        <v>39</v>
      </c>
      <c r="G35" s="68" t="n">
        <f aca="false">MEMORIA!Q123</f>
        <v>8.79</v>
      </c>
      <c r="H35" s="69" t="n">
        <v>22.11</v>
      </c>
      <c r="I35" s="70" t="n">
        <f aca="false">IF(G35&lt;&gt;"",G35*H35,"")</f>
        <v>194.3469</v>
      </c>
      <c r="J35" s="71" t="s">
        <v>4</v>
      </c>
      <c r="K35" s="72" t="n">
        <f aca="false">IF(H35&lt;&gt;"",IF(J35=$K$2,H35*$C$9,IF(J35=$K$3,H35*$D$9,"")),"")</f>
        <v>27.544638</v>
      </c>
      <c r="L35" s="70" t="n">
        <f aca="false">IF(K35&lt;&gt;"",K35*G35,"")</f>
        <v>242.11736802</v>
      </c>
      <c r="M35" s="2"/>
      <c r="N35" s="2"/>
      <c r="O35" s="2"/>
      <c r="P35" s="2"/>
      <c r="Q35" s="2"/>
    </row>
    <row r="36" s="1" customFormat="true" ht="15" hidden="false" customHeight="false" outlineLevel="0" collapsed="false">
      <c r="A36" s="2"/>
      <c r="B36" s="73" t="n">
        <v>11</v>
      </c>
      <c r="C36" s="73"/>
      <c r="D36" s="74"/>
      <c r="E36" s="75" t="s">
        <v>89</v>
      </c>
      <c r="F36" s="76"/>
      <c r="G36" s="77"/>
      <c r="H36" s="78"/>
      <c r="I36" s="79"/>
      <c r="J36" s="80"/>
      <c r="K36" s="78" t="str">
        <f aca="false">IF(H36&lt;&gt;"",IF(J36=$K$2,H36*$C$9,IF(J36=$K$3,H36*$D$9,"")),"")</f>
        <v/>
      </c>
      <c r="L36" s="81"/>
      <c r="M36" s="2"/>
      <c r="N36" s="2"/>
      <c r="O36" s="2"/>
      <c r="P36" s="2"/>
      <c r="Q36" s="2"/>
    </row>
    <row r="37" s="1" customFormat="true" ht="25.5" hidden="false" customHeight="false" outlineLevel="0" collapsed="false">
      <c r="A37" s="2"/>
      <c r="B37" s="83" t="s">
        <v>90</v>
      </c>
      <c r="C37" s="64" t="s">
        <v>20</v>
      </c>
      <c r="D37" s="65" t="s">
        <v>91</v>
      </c>
      <c r="E37" s="66" t="s">
        <v>92</v>
      </c>
      <c r="F37" s="67" t="s">
        <v>39</v>
      </c>
      <c r="G37" s="68" t="n">
        <v>69.47</v>
      </c>
      <c r="H37" s="69" t="n">
        <v>59.92</v>
      </c>
      <c r="I37" s="70" t="n">
        <f aca="false">IF(G37&lt;&gt;"",G37*H37,"")</f>
        <v>4162.6424</v>
      </c>
      <c r="J37" s="71" t="s">
        <v>4</v>
      </c>
      <c r="K37" s="72" t="n">
        <f aca="false">IF(H37&lt;&gt;"",IF(J37=$K$2,H37*$C$9,IF(J37=$K$3,H37*$D$9,"")),"")</f>
        <v>74.648336</v>
      </c>
      <c r="L37" s="70" t="n">
        <f aca="false">IF(K37&lt;&gt;"",K37*G37,"")</f>
        <v>5185.81990192</v>
      </c>
      <c r="M37" s="2"/>
      <c r="N37" s="2"/>
      <c r="O37" s="2"/>
      <c r="P37" s="2"/>
      <c r="Q37" s="2"/>
    </row>
    <row r="38" customFormat="false" ht="15" hidden="false" customHeight="false" outlineLevel="0" collapsed="false">
      <c r="A38" s="2"/>
      <c r="B38" s="73" t="n">
        <v>12</v>
      </c>
      <c r="C38" s="73"/>
      <c r="D38" s="74"/>
      <c r="E38" s="75" t="s">
        <v>93</v>
      </c>
      <c r="F38" s="76"/>
      <c r="G38" s="77"/>
      <c r="H38" s="78"/>
      <c r="I38" s="79"/>
      <c r="J38" s="80"/>
      <c r="K38" s="78" t="str">
        <f aca="false">IF(H38&lt;&gt;"",IF(J38=$K$2,H38*$C$9,IF(J38=$K$3,H38*$D$9,"")),"")</f>
        <v/>
      </c>
      <c r="L38" s="81"/>
      <c r="M38" s="2"/>
      <c r="N38" s="2"/>
      <c r="O38" s="2"/>
      <c r="P38" s="2"/>
      <c r="Q38" s="2"/>
    </row>
    <row r="39" customFormat="false" ht="15" hidden="false" customHeight="false" outlineLevel="0" collapsed="false">
      <c r="A39" s="2"/>
      <c r="B39" s="83" t="s">
        <v>94</v>
      </c>
      <c r="C39" s="86" t="s">
        <v>24</v>
      </c>
      <c r="D39" s="65" t="n">
        <v>90776</v>
      </c>
      <c r="E39" s="66" t="s">
        <v>95</v>
      </c>
      <c r="F39" s="67" t="s">
        <v>96</v>
      </c>
      <c r="G39" s="68" t="n">
        <v>40</v>
      </c>
      <c r="H39" s="69" t="n">
        <v>45.87</v>
      </c>
      <c r="I39" s="70" t="n">
        <f aca="false">IF(G39&lt;&gt;"",G39*H39,"")</f>
        <v>1834.8</v>
      </c>
      <c r="J39" s="71" t="s">
        <v>4</v>
      </c>
      <c r="K39" s="72" t="n">
        <f aca="false">IF(H39&lt;&gt;"",IF(J39=$K$2,H39*$C$9,IF(J39=$K$3,H39*$D$9,"")),"")</f>
        <v>57.144846</v>
      </c>
      <c r="L39" s="70" t="n">
        <f aca="false">IF(K39&lt;&gt;"",K39*G39,"")</f>
        <v>2285.79384</v>
      </c>
      <c r="M39" s="2"/>
      <c r="N39" s="2"/>
      <c r="O39" s="2"/>
      <c r="P39" s="2"/>
      <c r="Q39" s="2"/>
    </row>
    <row r="40" customFormat="false" ht="9" hidden="false" customHeight="true" outlineLevel="0" collapsed="false">
      <c r="A40" s="2"/>
      <c r="B40" s="87"/>
      <c r="C40" s="87"/>
      <c r="D40" s="88"/>
      <c r="E40" s="89"/>
      <c r="F40" s="89"/>
      <c r="G40" s="90"/>
      <c r="H40" s="91"/>
      <c r="I40" s="91"/>
      <c r="J40" s="91"/>
      <c r="K40" s="91"/>
      <c r="L40" s="92"/>
      <c r="M40" s="2"/>
      <c r="N40" s="93"/>
      <c r="O40" s="2"/>
      <c r="P40" s="2"/>
      <c r="Q40" s="2"/>
    </row>
    <row r="41" customFormat="false" ht="15.75" hidden="false" customHeight="true" outlineLevel="0" collapsed="false">
      <c r="A41" s="2"/>
      <c r="B41" s="94" t="s">
        <v>97</v>
      </c>
      <c r="C41" s="95" t="n">
        <f aca="false">COUNT(B12:B39)</f>
        <v>12</v>
      </c>
      <c r="D41" s="96" t="s">
        <v>98</v>
      </c>
      <c r="E41" s="97" t="n">
        <f aca="false">COUNTIF(D12:D39,"&lt;&gt;")</f>
        <v>16</v>
      </c>
      <c r="F41" s="98"/>
      <c r="G41" s="96"/>
      <c r="H41" s="99" t="s">
        <v>99</v>
      </c>
      <c r="I41" s="99"/>
      <c r="J41" s="99"/>
      <c r="K41" s="99"/>
      <c r="L41" s="100" t="n">
        <f aca="false">ROUND(SUM(I12:I39),2)</f>
        <v>31971.37</v>
      </c>
    </row>
    <row r="42" customFormat="false" ht="21" hidden="false" customHeight="true" outlineLevel="0" collapsed="false">
      <c r="B42" s="101" t="s">
        <v>100</v>
      </c>
      <c r="C42" s="101"/>
      <c r="D42" s="101"/>
      <c r="E42" s="101"/>
      <c r="F42" s="101"/>
      <c r="G42" s="101"/>
      <c r="H42" s="102" t="s">
        <v>101</v>
      </c>
      <c r="I42" s="102"/>
      <c r="J42" s="102"/>
      <c r="K42" s="102"/>
      <c r="L42" s="103" t="n">
        <f aca="false">ROUND(SUM(L12:L39),2)</f>
        <v>39829.93</v>
      </c>
    </row>
    <row r="43" customFormat="false" ht="7.5" hidden="false" customHeight="true" outlineLevel="0" collapsed="false">
      <c r="E43" s="104"/>
      <c r="G43" s="105"/>
      <c r="H43" s="106"/>
      <c r="I43" s="106"/>
      <c r="J43" s="106"/>
      <c r="K43" s="106"/>
      <c r="L43" s="106"/>
    </row>
    <row r="44" customFormat="false" ht="14.25" hidden="false" customHeight="true" outlineLevel="0" collapsed="false">
      <c r="B44" s="107" t="s">
        <v>102</v>
      </c>
      <c r="C44" s="107"/>
      <c r="D44" s="107"/>
      <c r="E44" s="107"/>
      <c r="F44" s="107"/>
      <c r="G44" s="107"/>
      <c r="H44" s="107"/>
      <c r="I44" s="107"/>
      <c r="J44" s="107"/>
      <c r="K44" s="107"/>
      <c r="L44" s="107"/>
    </row>
    <row r="45" customFormat="false" ht="14.25" hidden="false" customHeight="true" outlineLevel="0" collapsed="false">
      <c r="B45" s="108"/>
      <c r="E45" s="109"/>
      <c r="G45" s="105"/>
      <c r="H45" s="106"/>
      <c r="I45" s="106"/>
      <c r="J45" s="106"/>
      <c r="K45" s="106"/>
      <c r="L45" s="106"/>
    </row>
    <row r="46" customFormat="false" ht="14.25" hidden="true" customHeight="true" outlineLevel="0" collapsed="false">
      <c r="E46" s="109"/>
      <c r="G46" s="105"/>
      <c r="H46" s="106"/>
      <c r="I46" s="106"/>
      <c r="J46" s="106"/>
      <c r="K46" s="106"/>
      <c r="L46" s="106"/>
    </row>
    <row r="47" customFormat="false" ht="14.25" hidden="true" customHeight="true" outlineLevel="0" collapsed="false">
      <c r="B47" s="2"/>
      <c r="C47" s="2"/>
      <c r="D47" s="2"/>
      <c r="E47" s="110"/>
      <c r="F47" s="2"/>
      <c r="G47" s="105"/>
      <c r="H47" s="106"/>
      <c r="I47" s="106"/>
      <c r="J47" s="106"/>
      <c r="K47" s="106"/>
      <c r="L47" s="106"/>
    </row>
    <row r="48" customFormat="false" ht="14.25" hidden="true" customHeight="true" outlineLevel="0" collapsed="false">
      <c r="B48" s="2"/>
      <c r="C48" s="2"/>
      <c r="D48" s="2"/>
      <c r="E48" s="109"/>
      <c r="F48" s="2"/>
      <c r="G48" s="105"/>
      <c r="H48" s="106"/>
      <c r="I48" s="106"/>
      <c r="J48" s="106"/>
      <c r="K48" s="106"/>
      <c r="L48" s="106"/>
    </row>
    <row r="49" customFormat="false" ht="14.25" hidden="true" customHeight="true" outlineLevel="0" collapsed="false">
      <c r="B49" s="2"/>
      <c r="C49" s="2"/>
      <c r="D49" s="2"/>
      <c r="E49" s="109"/>
      <c r="F49" s="2"/>
      <c r="G49" s="105"/>
      <c r="H49" s="106"/>
      <c r="I49" s="106"/>
      <c r="J49" s="106"/>
      <c r="K49" s="106"/>
      <c r="L49" s="106"/>
      <c r="M49" s="2"/>
      <c r="N49" s="2"/>
    </row>
    <row r="50" customFormat="false" ht="14.25" hidden="true" customHeight="true" outlineLevel="0" collapsed="false">
      <c r="B50" s="2"/>
      <c r="C50" s="2"/>
      <c r="D50" s="2"/>
      <c r="E50" s="110"/>
      <c r="F50" s="2"/>
      <c r="G50" s="105"/>
      <c r="H50" s="106"/>
      <c r="I50" s="106"/>
      <c r="J50" s="106"/>
      <c r="K50" s="106"/>
      <c r="L50" s="106"/>
      <c r="M50" s="2"/>
      <c r="N50" s="2"/>
      <c r="Q50" s="111"/>
    </row>
    <row r="51" customFormat="false" ht="14.25" hidden="true" customHeight="true" outlineLevel="0" collapsed="false">
      <c r="B51" s="2"/>
      <c r="C51" s="2"/>
      <c r="D51" s="2"/>
      <c r="E51" s="109"/>
      <c r="F51" s="2"/>
      <c r="G51" s="105"/>
      <c r="H51" s="106"/>
      <c r="I51" s="106"/>
      <c r="J51" s="106"/>
      <c r="K51" s="106"/>
      <c r="L51" s="106"/>
    </row>
    <row r="52" customFormat="false" ht="14.25" hidden="true" customHeight="true" outlineLevel="0" collapsed="false">
      <c r="B52" s="2"/>
      <c r="C52" s="2"/>
      <c r="D52" s="2"/>
      <c r="E52" s="109"/>
      <c r="F52" s="2"/>
      <c r="G52" s="105"/>
      <c r="H52" s="106"/>
      <c r="I52" s="106"/>
      <c r="J52" s="106"/>
      <c r="K52" s="106"/>
      <c r="L52" s="106"/>
    </row>
    <row r="53" customFormat="false" ht="14.25" hidden="true" customHeight="true" outlineLevel="0" collapsed="false">
      <c r="B53" s="2"/>
      <c r="C53" s="2"/>
      <c r="D53" s="2"/>
      <c r="E53" s="110"/>
      <c r="F53" s="2"/>
      <c r="G53" s="105"/>
      <c r="H53" s="106"/>
      <c r="I53" s="106"/>
      <c r="J53" s="106"/>
      <c r="K53" s="106"/>
      <c r="L53" s="106"/>
    </row>
    <row r="54" customFormat="false" ht="14.25" hidden="true" customHeight="true" outlineLevel="0" collapsed="false">
      <c r="B54" s="2"/>
      <c r="C54" s="2"/>
      <c r="D54" s="2"/>
      <c r="E54" s="109"/>
      <c r="F54" s="2"/>
      <c r="G54" s="105"/>
      <c r="H54" s="106"/>
      <c r="I54" s="106"/>
      <c r="J54" s="106"/>
      <c r="K54" s="106"/>
      <c r="L54" s="106"/>
    </row>
    <row r="55" customFormat="false" ht="14.25" hidden="true" customHeight="true" outlineLevel="0" collapsed="false">
      <c r="B55" s="2"/>
      <c r="C55" s="2"/>
      <c r="D55" s="2"/>
      <c r="E55" s="109"/>
      <c r="F55" s="2"/>
      <c r="G55" s="105"/>
      <c r="H55" s="106"/>
      <c r="I55" s="106"/>
      <c r="J55" s="106"/>
      <c r="K55" s="106"/>
      <c r="L55" s="106"/>
    </row>
    <row r="56" customFormat="false" ht="14.25" hidden="true" customHeight="true" outlineLevel="0" collapsed="false">
      <c r="B56" s="2"/>
      <c r="C56" s="2"/>
      <c r="D56" s="2"/>
      <c r="E56" s="110"/>
      <c r="F56" s="2"/>
      <c r="G56" s="105"/>
      <c r="H56" s="106"/>
      <c r="I56" s="106"/>
      <c r="J56" s="106"/>
      <c r="K56" s="106"/>
      <c r="L56" s="106"/>
    </row>
    <row r="57" customFormat="false" ht="14.25" hidden="true" customHeight="true" outlineLevel="0" collapsed="false">
      <c r="E57" s="109"/>
      <c r="G57" s="105"/>
      <c r="H57" s="106"/>
      <c r="I57" s="106"/>
      <c r="J57" s="106"/>
      <c r="K57" s="106"/>
      <c r="L57" s="106"/>
    </row>
    <row r="58" customFormat="false" ht="14.25" hidden="true" customHeight="true" outlineLevel="0" collapsed="false">
      <c r="E58" s="109"/>
      <c r="G58" s="105"/>
      <c r="H58" s="106"/>
      <c r="I58" s="106"/>
      <c r="J58" s="106"/>
      <c r="K58" s="106"/>
      <c r="L58" s="106"/>
    </row>
    <row r="59" customFormat="false" ht="14.25" hidden="true" customHeight="true" outlineLevel="0" collapsed="false">
      <c r="E59" s="109"/>
      <c r="G59" s="105"/>
      <c r="H59" s="106"/>
      <c r="I59" s="106"/>
      <c r="J59" s="106"/>
      <c r="K59" s="106"/>
      <c r="L59" s="106"/>
    </row>
    <row r="60" customFormat="false" ht="14.25" hidden="true" customHeight="true" outlineLevel="0" collapsed="false">
      <c r="E60" s="109"/>
      <c r="G60" s="105"/>
      <c r="H60" s="106"/>
      <c r="I60" s="106"/>
      <c r="J60" s="106"/>
      <c r="K60" s="106"/>
      <c r="L60" s="106"/>
    </row>
    <row r="61" customFormat="false" ht="14.25" hidden="true" customHeight="true" outlineLevel="0" collapsed="false">
      <c r="E61" s="109"/>
      <c r="G61" s="105"/>
      <c r="H61" s="106"/>
      <c r="I61" s="106"/>
      <c r="J61" s="106"/>
      <c r="K61" s="106"/>
      <c r="L61" s="106"/>
    </row>
    <row r="62" customFormat="false" ht="14.25" hidden="true" customHeight="true" outlineLevel="0" collapsed="false">
      <c r="E62" s="109"/>
      <c r="G62" s="105"/>
      <c r="H62" s="106"/>
      <c r="I62" s="106"/>
      <c r="J62" s="106"/>
      <c r="K62" s="106"/>
      <c r="L62" s="106"/>
    </row>
    <row r="63" customFormat="false" ht="14.25" hidden="true" customHeight="true" outlineLevel="0" collapsed="false">
      <c r="E63" s="109"/>
      <c r="G63" s="105"/>
      <c r="H63" s="106"/>
      <c r="I63" s="106"/>
      <c r="J63" s="106"/>
      <c r="K63" s="106"/>
      <c r="L63" s="106"/>
    </row>
    <row r="64" customFormat="false" ht="14.25" hidden="true" customHeight="true" outlineLevel="0" collapsed="false">
      <c r="E64" s="109"/>
      <c r="G64" s="105"/>
      <c r="H64" s="106"/>
      <c r="I64" s="106"/>
      <c r="J64" s="106"/>
      <c r="K64" s="106"/>
      <c r="L64" s="106"/>
    </row>
    <row r="65" customFormat="false" ht="14.25" hidden="true" customHeight="true" outlineLevel="0" collapsed="false">
      <c r="E65" s="109"/>
      <c r="G65" s="105"/>
      <c r="H65" s="106"/>
      <c r="I65" s="106"/>
      <c r="J65" s="106"/>
      <c r="K65" s="106"/>
      <c r="L65" s="106"/>
    </row>
    <row r="66" customFormat="false" ht="14.25" hidden="true" customHeight="true" outlineLevel="0" collapsed="false">
      <c r="E66" s="109"/>
      <c r="G66" s="105"/>
      <c r="H66" s="106"/>
      <c r="I66" s="106"/>
      <c r="J66" s="106"/>
      <c r="K66" s="106"/>
      <c r="L66" s="106"/>
    </row>
    <row r="67" customFormat="false" ht="14.25" hidden="true" customHeight="true" outlineLevel="0" collapsed="false">
      <c r="E67" s="109"/>
      <c r="G67" s="105"/>
      <c r="H67" s="106"/>
      <c r="I67" s="106"/>
      <c r="J67" s="106"/>
      <c r="K67" s="106"/>
      <c r="L67" s="106"/>
    </row>
    <row r="68" customFormat="false" ht="14.25" hidden="true" customHeight="true" outlineLevel="0" collapsed="false">
      <c r="E68" s="109"/>
      <c r="G68" s="105"/>
      <c r="H68" s="106"/>
      <c r="I68" s="106"/>
      <c r="J68" s="106"/>
      <c r="K68" s="106"/>
      <c r="L68" s="106"/>
    </row>
    <row r="69" customFormat="false" ht="14.25" hidden="true" customHeight="true" outlineLevel="0" collapsed="false">
      <c r="E69" s="109"/>
      <c r="G69" s="105"/>
      <c r="H69" s="106"/>
      <c r="I69" s="106"/>
      <c r="J69" s="106"/>
      <c r="K69" s="106"/>
      <c r="L69" s="106"/>
    </row>
    <row r="70" customFormat="false" ht="14.25" hidden="true" customHeight="true" outlineLevel="0" collapsed="false">
      <c r="E70" s="109"/>
      <c r="G70" s="105"/>
      <c r="H70" s="106"/>
      <c r="I70" s="106"/>
      <c r="J70" s="106"/>
      <c r="K70" s="106"/>
      <c r="L70" s="106"/>
    </row>
    <row r="71" customFormat="false" ht="14.25" hidden="true" customHeight="true" outlineLevel="0" collapsed="false">
      <c r="E71" s="109"/>
      <c r="G71" s="105"/>
      <c r="H71" s="106"/>
      <c r="I71" s="106"/>
      <c r="J71" s="106"/>
      <c r="K71" s="106"/>
      <c r="L71" s="106"/>
    </row>
    <row r="72" customFormat="false" ht="14.25" hidden="true" customHeight="true" outlineLevel="0" collapsed="false">
      <c r="E72" s="109"/>
      <c r="G72" s="105"/>
      <c r="H72" s="106"/>
      <c r="I72" s="106"/>
      <c r="J72" s="106"/>
      <c r="K72" s="106"/>
      <c r="L72" s="106"/>
    </row>
    <row r="73" customFormat="false" ht="14.25" hidden="true" customHeight="true" outlineLevel="0" collapsed="false">
      <c r="E73" s="109"/>
      <c r="G73" s="105"/>
      <c r="H73" s="106"/>
      <c r="I73" s="106"/>
      <c r="J73" s="106"/>
      <c r="K73" s="106"/>
      <c r="L73" s="106"/>
    </row>
    <row r="74" customFormat="false" ht="14.25" hidden="true" customHeight="true" outlineLevel="0" collapsed="false">
      <c r="E74" s="109"/>
      <c r="G74" s="105"/>
      <c r="H74" s="106"/>
      <c r="I74" s="106"/>
      <c r="J74" s="106"/>
      <c r="K74" s="106"/>
      <c r="L74" s="106"/>
    </row>
    <row r="75" customFormat="false" ht="14.25" hidden="true" customHeight="true" outlineLevel="0" collapsed="false">
      <c r="E75" s="109"/>
      <c r="G75" s="105"/>
      <c r="H75" s="106"/>
      <c r="I75" s="106"/>
      <c r="J75" s="106"/>
      <c r="K75" s="106"/>
      <c r="L75" s="106"/>
    </row>
    <row r="76" customFormat="false" ht="14.25" hidden="true" customHeight="true" outlineLevel="0" collapsed="false">
      <c r="E76" s="109"/>
      <c r="G76" s="105"/>
      <c r="H76" s="106"/>
      <c r="I76" s="106"/>
      <c r="J76" s="106"/>
      <c r="K76" s="106"/>
      <c r="L76" s="106"/>
    </row>
    <row r="77" customFormat="false" ht="14.25" hidden="true" customHeight="true" outlineLevel="0" collapsed="false">
      <c r="E77" s="109"/>
      <c r="G77" s="105"/>
      <c r="H77" s="106"/>
      <c r="I77" s="106"/>
      <c r="J77" s="106"/>
      <c r="K77" s="106"/>
      <c r="L77" s="106"/>
    </row>
    <row r="78" customFormat="false" ht="14.25" hidden="true" customHeight="true" outlineLevel="0" collapsed="false">
      <c r="E78" s="109"/>
      <c r="G78" s="105"/>
      <c r="H78" s="106"/>
      <c r="I78" s="106"/>
      <c r="J78" s="106"/>
      <c r="K78" s="106"/>
      <c r="L78" s="106"/>
    </row>
    <row r="79" customFormat="false" ht="14.25" hidden="true" customHeight="true" outlineLevel="0" collapsed="false">
      <c r="E79" s="109"/>
      <c r="G79" s="105"/>
      <c r="H79" s="106"/>
      <c r="I79" s="106"/>
      <c r="J79" s="106"/>
      <c r="K79" s="106"/>
      <c r="L79" s="106"/>
    </row>
    <row r="80" customFormat="false" ht="14.25" hidden="true" customHeight="true" outlineLevel="0" collapsed="false">
      <c r="E80" s="109"/>
      <c r="G80" s="105"/>
      <c r="H80" s="106"/>
      <c r="I80" s="106"/>
      <c r="J80" s="106"/>
      <c r="K80" s="106"/>
      <c r="L80" s="106"/>
    </row>
    <row r="81" customFormat="false" ht="14.25" hidden="true" customHeight="true" outlineLevel="0" collapsed="false">
      <c r="E81" s="109"/>
      <c r="G81" s="105"/>
      <c r="H81" s="106"/>
      <c r="I81" s="106"/>
      <c r="J81" s="106"/>
      <c r="K81" s="106"/>
      <c r="L81" s="106"/>
    </row>
    <row r="82" customFormat="false" ht="14.25" hidden="true" customHeight="true" outlineLevel="0" collapsed="false">
      <c r="E82" s="109"/>
      <c r="G82" s="105"/>
      <c r="H82" s="106"/>
      <c r="I82" s="106"/>
      <c r="J82" s="106"/>
      <c r="K82" s="106"/>
      <c r="L82" s="106"/>
    </row>
    <row r="83" customFormat="false" ht="14.25" hidden="true" customHeight="true" outlineLevel="0" collapsed="false">
      <c r="E83" s="109"/>
      <c r="G83" s="105"/>
      <c r="H83" s="106"/>
      <c r="I83" s="106"/>
      <c r="J83" s="106"/>
      <c r="K83" s="106"/>
      <c r="L83" s="106"/>
    </row>
    <row r="84" customFormat="false" ht="14.25" hidden="true" customHeight="true" outlineLevel="0" collapsed="false">
      <c r="E84" s="109"/>
      <c r="G84" s="105"/>
      <c r="H84" s="106"/>
      <c r="I84" s="106"/>
      <c r="J84" s="106"/>
      <c r="K84" s="106"/>
      <c r="L84" s="106"/>
    </row>
    <row r="85" customFormat="false" ht="14.25" hidden="true" customHeight="true" outlineLevel="0" collapsed="false">
      <c r="E85" s="109"/>
      <c r="G85" s="105"/>
      <c r="H85" s="106"/>
      <c r="I85" s="106"/>
      <c r="J85" s="106"/>
      <c r="K85" s="106"/>
      <c r="L85" s="106"/>
    </row>
    <row r="86" customFormat="false" ht="14.25" hidden="true" customHeight="true" outlineLevel="0" collapsed="false">
      <c r="E86" s="109"/>
      <c r="G86" s="105"/>
      <c r="H86" s="106"/>
      <c r="I86" s="106"/>
      <c r="J86" s="106"/>
      <c r="K86" s="106"/>
      <c r="L86" s="106"/>
    </row>
    <row r="87" customFormat="false" ht="14.25" hidden="true" customHeight="true" outlineLevel="0" collapsed="false">
      <c r="E87" s="109"/>
      <c r="G87" s="105"/>
      <c r="H87" s="106"/>
      <c r="I87" s="106"/>
      <c r="J87" s="106"/>
      <c r="K87" s="106"/>
      <c r="L87" s="106"/>
    </row>
    <row r="88" customFormat="false" ht="14.25" hidden="true" customHeight="true" outlineLevel="0" collapsed="false">
      <c r="E88" s="109"/>
      <c r="G88" s="105"/>
      <c r="H88" s="106"/>
      <c r="I88" s="106"/>
      <c r="J88" s="106"/>
      <c r="K88" s="106"/>
      <c r="L88" s="106"/>
    </row>
    <row r="89" customFormat="false" ht="14.25" hidden="true" customHeight="true" outlineLevel="0" collapsed="false">
      <c r="E89" s="109"/>
      <c r="G89" s="105"/>
      <c r="H89" s="106"/>
      <c r="I89" s="106"/>
      <c r="J89" s="106"/>
      <c r="K89" s="106"/>
      <c r="L89" s="106"/>
    </row>
    <row r="90" customFormat="false" ht="14.25" hidden="true" customHeight="true" outlineLevel="0" collapsed="false">
      <c r="E90" s="109"/>
      <c r="G90" s="105"/>
      <c r="H90" s="106"/>
      <c r="I90" s="106"/>
      <c r="J90" s="106"/>
      <c r="K90" s="106"/>
      <c r="L90" s="106"/>
    </row>
    <row r="91" customFormat="false" ht="14.25" hidden="true" customHeight="true" outlineLevel="0" collapsed="false">
      <c r="E91" s="109"/>
      <c r="G91" s="105"/>
      <c r="H91" s="106"/>
      <c r="I91" s="106"/>
      <c r="J91" s="106"/>
      <c r="K91" s="106"/>
      <c r="L91" s="106"/>
    </row>
    <row r="92" customFormat="false" ht="14.25" hidden="true" customHeight="true" outlineLevel="0" collapsed="false">
      <c r="E92" s="109"/>
      <c r="G92" s="105"/>
      <c r="H92" s="106"/>
      <c r="I92" s="106"/>
      <c r="J92" s="106"/>
      <c r="K92" s="106"/>
      <c r="L92" s="106"/>
    </row>
    <row r="93" customFormat="false" ht="14.25" hidden="true" customHeight="true" outlineLevel="0" collapsed="false">
      <c r="E93" s="109"/>
      <c r="G93" s="105"/>
      <c r="H93" s="106"/>
      <c r="I93" s="106"/>
      <c r="J93" s="106"/>
      <c r="K93" s="106"/>
      <c r="L93" s="106"/>
    </row>
    <row r="94" customFormat="false" ht="14.25" hidden="true" customHeight="true" outlineLevel="0" collapsed="false">
      <c r="E94" s="109"/>
      <c r="G94" s="105"/>
      <c r="H94" s="106"/>
      <c r="I94" s="106"/>
      <c r="J94" s="106"/>
      <c r="K94" s="106"/>
      <c r="L94" s="106"/>
    </row>
    <row r="95" customFormat="false" ht="14.25" hidden="true" customHeight="true" outlineLevel="0" collapsed="false">
      <c r="E95" s="109"/>
      <c r="G95" s="105"/>
      <c r="H95" s="106"/>
      <c r="I95" s="106"/>
      <c r="J95" s="106"/>
      <c r="K95" s="106"/>
      <c r="L95" s="106"/>
    </row>
    <row r="96" customFormat="false" ht="14.25" hidden="true" customHeight="true" outlineLevel="0" collapsed="false">
      <c r="E96" s="109"/>
      <c r="G96" s="105"/>
      <c r="H96" s="106"/>
      <c r="I96" s="106"/>
      <c r="J96" s="106"/>
      <c r="K96" s="106"/>
      <c r="L96" s="106"/>
    </row>
    <row r="97" customFormat="false" ht="14.25" hidden="true" customHeight="true" outlineLevel="0" collapsed="false">
      <c r="E97" s="109"/>
      <c r="G97" s="105"/>
      <c r="H97" s="106"/>
      <c r="I97" s="106"/>
      <c r="J97" s="106"/>
      <c r="K97" s="106"/>
      <c r="L97" s="106"/>
    </row>
    <row r="98" customFormat="false" ht="14.25" hidden="true" customHeight="true" outlineLevel="0" collapsed="false">
      <c r="E98" s="109"/>
      <c r="G98" s="105"/>
      <c r="H98" s="106"/>
      <c r="I98" s="106"/>
      <c r="J98" s="106"/>
      <c r="K98" s="106"/>
      <c r="L98" s="106"/>
    </row>
    <row r="99" customFormat="false" ht="14.25" hidden="true" customHeight="true" outlineLevel="0" collapsed="false">
      <c r="E99" s="109"/>
      <c r="G99" s="105"/>
      <c r="H99" s="106"/>
      <c r="I99" s="106"/>
      <c r="J99" s="106"/>
      <c r="K99" s="106"/>
      <c r="L99" s="106"/>
    </row>
    <row r="100" customFormat="false" ht="14.25" hidden="true" customHeight="true" outlineLevel="0" collapsed="false">
      <c r="E100" s="109"/>
      <c r="G100" s="105"/>
      <c r="H100" s="106"/>
      <c r="I100" s="106"/>
      <c r="J100" s="106"/>
      <c r="K100" s="106"/>
      <c r="L100" s="106"/>
    </row>
    <row r="101" customFormat="false" ht="14.25" hidden="true" customHeight="true" outlineLevel="0" collapsed="false">
      <c r="E101" s="109"/>
      <c r="G101" s="105"/>
      <c r="H101" s="106"/>
      <c r="I101" s="106"/>
      <c r="J101" s="106"/>
      <c r="K101" s="106"/>
      <c r="L101" s="106"/>
    </row>
    <row r="102" customFormat="false" ht="14.25" hidden="true" customHeight="true" outlineLevel="0" collapsed="false">
      <c r="E102" s="109"/>
      <c r="G102" s="105"/>
      <c r="H102" s="106"/>
      <c r="I102" s="106"/>
      <c r="J102" s="106"/>
      <c r="K102" s="106"/>
      <c r="L102" s="106"/>
    </row>
    <row r="103" customFormat="false" ht="14.25" hidden="true" customHeight="true" outlineLevel="0" collapsed="false">
      <c r="E103" s="109"/>
      <c r="G103" s="105"/>
      <c r="H103" s="106"/>
      <c r="I103" s="106"/>
      <c r="J103" s="106"/>
      <c r="K103" s="106"/>
      <c r="L103" s="106"/>
    </row>
    <row r="104" customFormat="false" ht="14.25" hidden="true" customHeight="true" outlineLevel="0" collapsed="false">
      <c r="E104" s="109"/>
      <c r="G104" s="105"/>
      <c r="H104" s="106"/>
      <c r="I104" s="106"/>
      <c r="J104" s="106"/>
      <c r="K104" s="106"/>
      <c r="L104" s="106"/>
    </row>
    <row r="105" customFormat="false" ht="14.25" hidden="true" customHeight="true" outlineLevel="0" collapsed="false">
      <c r="E105" s="109"/>
      <c r="G105" s="105"/>
      <c r="H105" s="106"/>
      <c r="I105" s="106"/>
      <c r="J105" s="106"/>
      <c r="K105" s="106"/>
      <c r="L105" s="106"/>
    </row>
    <row r="106" customFormat="false" ht="14.25" hidden="true" customHeight="true" outlineLevel="0" collapsed="false">
      <c r="E106" s="109"/>
      <c r="G106" s="105"/>
      <c r="H106" s="106"/>
      <c r="I106" s="106"/>
      <c r="J106" s="106"/>
      <c r="K106" s="106"/>
      <c r="L106" s="106"/>
    </row>
    <row r="107" customFormat="false" ht="14.25" hidden="true" customHeight="true" outlineLevel="0" collapsed="false">
      <c r="E107" s="109"/>
      <c r="G107" s="105"/>
      <c r="H107" s="106"/>
      <c r="I107" s="106"/>
      <c r="J107" s="106"/>
      <c r="K107" s="106"/>
      <c r="L107" s="106"/>
    </row>
    <row r="108" customFormat="false" ht="14.25" hidden="true" customHeight="true" outlineLevel="0" collapsed="false">
      <c r="E108" s="109"/>
      <c r="G108" s="105"/>
      <c r="H108" s="106"/>
      <c r="I108" s="106"/>
      <c r="J108" s="106"/>
      <c r="K108" s="106"/>
      <c r="L108" s="106"/>
    </row>
    <row r="109" customFormat="false" ht="14.25" hidden="true" customHeight="true" outlineLevel="0" collapsed="false">
      <c r="E109" s="109"/>
      <c r="G109" s="105"/>
      <c r="H109" s="106"/>
      <c r="I109" s="106"/>
      <c r="J109" s="106"/>
      <c r="K109" s="106"/>
      <c r="L109" s="106"/>
    </row>
    <row r="110" customFormat="false" ht="14.25" hidden="true" customHeight="true" outlineLevel="0" collapsed="false">
      <c r="E110" s="109"/>
      <c r="G110" s="105"/>
      <c r="H110" s="106"/>
      <c r="I110" s="106"/>
      <c r="J110" s="106"/>
      <c r="K110" s="106"/>
      <c r="L110" s="106"/>
    </row>
    <row r="111" customFormat="false" ht="14.25" hidden="true" customHeight="true" outlineLevel="0" collapsed="false">
      <c r="E111" s="109"/>
      <c r="G111" s="105"/>
      <c r="H111" s="106"/>
      <c r="I111" s="106"/>
      <c r="J111" s="106"/>
      <c r="K111" s="106"/>
      <c r="L111" s="106"/>
    </row>
    <row r="112" customFormat="false" ht="14.25" hidden="true" customHeight="true" outlineLevel="0" collapsed="false">
      <c r="E112" s="109"/>
      <c r="G112" s="105"/>
      <c r="H112" s="106"/>
      <c r="I112" s="106"/>
      <c r="J112" s="106"/>
      <c r="K112" s="106"/>
      <c r="L112" s="106"/>
    </row>
    <row r="113" customFormat="false" ht="14.25" hidden="true" customHeight="true" outlineLevel="0" collapsed="false">
      <c r="E113" s="109"/>
      <c r="G113" s="105"/>
      <c r="H113" s="106"/>
      <c r="I113" s="106"/>
      <c r="J113" s="106"/>
      <c r="K113" s="106"/>
      <c r="L113" s="106"/>
    </row>
    <row r="114" customFormat="false" ht="15.75" hidden="true" customHeight="true" outlineLevel="0" collapsed="false">
      <c r="E114" s="109"/>
      <c r="G114" s="105"/>
      <c r="H114" s="106"/>
      <c r="I114" s="106"/>
      <c r="J114" s="106"/>
      <c r="K114" s="106"/>
      <c r="L114" s="106"/>
    </row>
    <row r="115" customFormat="false" ht="15.75" hidden="true" customHeight="true" outlineLevel="0" collapsed="false"/>
    <row r="116" customFormat="false" ht="15.75" hidden="true" customHeight="true" outlineLevel="0" collapsed="false"/>
    <row r="117" customFormat="false" ht="15.75" hidden="true" customHeight="true" outlineLevel="0" collapsed="false"/>
    <row r="118" customFormat="false" ht="15.75" hidden="true" customHeight="true" outlineLevel="0" collapsed="false"/>
    <row r="119" customFormat="false" ht="15.75" hidden="true" customHeight="true" outlineLevel="0" collapsed="false"/>
    <row r="120" customFormat="false" ht="15.75" hidden="true" customHeight="true" outlineLevel="0" collapsed="false"/>
    <row r="121" customFormat="false" ht="15.75" hidden="true" customHeight="true" outlineLevel="0" collapsed="false"/>
    <row r="122" customFormat="false" ht="15.75" hidden="true" customHeight="true" outlineLevel="0" collapsed="false"/>
    <row r="123" customFormat="false" ht="15.75" hidden="true" customHeight="true" outlineLevel="0" collapsed="false"/>
    <row r="124" customFormat="false" ht="15.75" hidden="true" customHeight="true" outlineLevel="0" collapsed="false"/>
    <row r="125" customFormat="false" ht="15.75" hidden="true" customHeight="true" outlineLevel="0" collapsed="false"/>
    <row r="126" customFormat="false" ht="15.75" hidden="true" customHeight="true" outlineLevel="0" collapsed="false"/>
    <row r="127" customFormat="false" ht="15.75" hidden="true" customHeight="true" outlineLevel="0" collapsed="false"/>
    <row r="128" customFormat="false" ht="15.75" hidden="true" customHeight="true" outlineLevel="0" collapsed="false"/>
    <row r="129" customFormat="false" ht="15.75" hidden="true" customHeight="true" outlineLevel="0" collapsed="false"/>
    <row r="130" customFormat="false" ht="15.75" hidden="true" customHeight="true" outlineLevel="0" collapsed="false"/>
    <row r="131" customFormat="false" ht="15.75" hidden="true" customHeight="true" outlineLevel="0" collapsed="false"/>
    <row r="132" customFormat="false" ht="15.75" hidden="true" customHeight="true" outlineLevel="0" collapsed="false"/>
    <row r="133" customFormat="false" ht="15.75" hidden="true" customHeight="true" outlineLevel="0" collapsed="false"/>
    <row r="134" customFormat="false" ht="15.75" hidden="true" customHeight="true" outlineLevel="0" collapsed="false"/>
    <row r="135" customFormat="false" ht="15.75" hidden="true" customHeight="true" outlineLevel="0" collapsed="false"/>
    <row r="136" customFormat="false" ht="15.75" hidden="true" customHeight="true" outlineLevel="0" collapsed="false"/>
    <row r="137" customFormat="false" ht="15.75" hidden="true" customHeight="true" outlineLevel="0" collapsed="false"/>
    <row r="138" customFormat="false" ht="15.75" hidden="true" customHeight="true" outlineLevel="0" collapsed="false"/>
    <row r="139" customFormat="false" ht="15.75" hidden="true" customHeight="true" outlineLevel="0" collapsed="false"/>
    <row r="140" customFormat="false" ht="15.75" hidden="true" customHeight="true" outlineLevel="0" collapsed="false"/>
    <row r="141" customFormat="false" ht="15.75" hidden="true" customHeight="true" outlineLevel="0" collapsed="false"/>
    <row r="142" customFormat="false" ht="15.75" hidden="true" customHeight="true" outlineLevel="0" collapsed="false"/>
    <row r="143" customFormat="false" ht="15.75" hidden="true" customHeight="true" outlineLevel="0" collapsed="false"/>
    <row r="144" customFormat="false" ht="15.75" hidden="true" customHeight="true" outlineLevel="0" collapsed="false"/>
    <row r="145" customFormat="false" ht="15.75" hidden="true" customHeight="true" outlineLevel="0" collapsed="false"/>
    <row r="146" customFormat="false" ht="15.75" hidden="true" customHeight="true" outlineLevel="0" collapsed="false"/>
    <row r="147" customFormat="false" ht="15.75" hidden="true" customHeight="true" outlineLevel="0" collapsed="false"/>
    <row r="148" customFormat="false" ht="15.75" hidden="true" customHeight="true" outlineLevel="0" collapsed="false"/>
    <row r="149" customFormat="false" ht="15.75" hidden="true" customHeight="true" outlineLevel="0" collapsed="false"/>
    <row r="150" customFormat="false" ht="15.75" hidden="true" customHeight="true" outlineLevel="0" collapsed="false"/>
    <row r="151" customFormat="false" ht="15.75" hidden="true" customHeight="true" outlineLevel="0" collapsed="false"/>
    <row r="152" customFormat="false" ht="15.75" hidden="true" customHeight="true" outlineLevel="0" collapsed="false"/>
    <row r="153" customFormat="false" ht="15.75" hidden="true" customHeight="true" outlineLevel="0" collapsed="false"/>
    <row r="154" customFormat="false" ht="15.75" hidden="true" customHeight="true" outlineLevel="0" collapsed="false"/>
    <row r="155" customFormat="false" ht="15.75" hidden="true" customHeight="true" outlineLevel="0" collapsed="false"/>
    <row r="156" customFormat="false" ht="15.75" hidden="true" customHeight="true" outlineLevel="0" collapsed="false"/>
    <row r="157" customFormat="false" ht="15.75" hidden="true" customHeight="true" outlineLevel="0" collapsed="false"/>
    <row r="158" customFormat="false" ht="15.75" hidden="true" customHeight="true" outlineLevel="0" collapsed="false"/>
    <row r="159" customFormat="false" ht="15.75" hidden="true" customHeight="true" outlineLevel="0" collapsed="false"/>
    <row r="160" customFormat="false" ht="15.75" hidden="true" customHeight="true" outlineLevel="0" collapsed="false"/>
    <row r="161" customFormat="false" ht="15.75" hidden="true" customHeight="true" outlineLevel="0" collapsed="false"/>
    <row r="162" customFormat="false" ht="15.75" hidden="true" customHeight="true" outlineLevel="0" collapsed="false"/>
    <row r="163" customFormat="false" ht="15.75" hidden="true" customHeight="true" outlineLevel="0" collapsed="false"/>
    <row r="164" customFormat="false" ht="15.75" hidden="true" customHeight="true" outlineLevel="0" collapsed="false"/>
    <row r="165" customFormat="false" ht="15.75" hidden="true" customHeight="true" outlineLevel="0" collapsed="false"/>
    <row r="166" customFormat="false" ht="15.75" hidden="true" customHeight="true" outlineLevel="0" collapsed="false"/>
    <row r="167" customFormat="false" ht="15.75" hidden="true" customHeight="true" outlineLevel="0" collapsed="false"/>
    <row r="168" customFormat="false" ht="15.75" hidden="true" customHeight="true" outlineLevel="0" collapsed="false"/>
    <row r="169" customFormat="false" ht="15.75" hidden="true" customHeight="true" outlineLevel="0" collapsed="false"/>
    <row r="170" customFormat="false" ht="15.75" hidden="true" customHeight="true" outlineLevel="0" collapsed="false"/>
    <row r="171" customFormat="false" ht="15.75" hidden="true" customHeight="true" outlineLevel="0" collapsed="false"/>
    <row r="172" customFormat="false" ht="15.75" hidden="true" customHeight="true" outlineLevel="0" collapsed="false"/>
    <row r="173" customFormat="false" ht="15.75" hidden="true" customHeight="true" outlineLevel="0" collapsed="false"/>
    <row r="174" customFormat="false" ht="15.75" hidden="true" customHeight="true" outlineLevel="0" collapsed="false"/>
    <row r="175" customFormat="false" ht="15.75" hidden="true" customHeight="true" outlineLevel="0" collapsed="false"/>
    <row r="176" customFormat="false" ht="15.75" hidden="true" customHeight="true" outlineLevel="0" collapsed="false"/>
    <row r="177" customFormat="false" ht="15.75" hidden="true" customHeight="true" outlineLevel="0" collapsed="false"/>
    <row r="178" customFormat="false" ht="15.75" hidden="true" customHeight="true" outlineLevel="0" collapsed="false"/>
    <row r="179" customFormat="false" ht="15.75" hidden="true" customHeight="true" outlineLevel="0" collapsed="false"/>
    <row r="180" customFormat="false" ht="15.75" hidden="true" customHeight="true" outlineLevel="0" collapsed="false"/>
    <row r="181" customFormat="false" ht="15.75" hidden="true" customHeight="true" outlineLevel="0" collapsed="false"/>
    <row r="182" customFormat="false" ht="15.75" hidden="true" customHeight="true" outlineLevel="0" collapsed="false"/>
    <row r="183" customFormat="false" ht="15.75" hidden="true" customHeight="true" outlineLevel="0" collapsed="false"/>
    <row r="184" customFormat="false" ht="15.75" hidden="true" customHeight="true" outlineLevel="0" collapsed="false"/>
    <row r="185" customFormat="false" ht="15.75" hidden="true" customHeight="true" outlineLevel="0" collapsed="false"/>
    <row r="186" customFormat="false" ht="15.75" hidden="true" customHeight="true" outlineLevel="0" collapsed="false"/>
    <row r="187" customFormat="false" ht="15.75" hidden="true" customHeight="true" outlineLevel="0" collapsed="false"/>
    <row r="188" customFormat="false" ht="15.75" hidden="true" customHeight="true" outlineLevel="0" collapsed="false"/>
    <row r="189" customFormat="false" ht="15.75" hidden="true" customHeight="true" outlineLevel="0" collapsed="false"/>
    <row r="190" customFormat="false" ht="15.75" hidden="true" customHeight="true" outlineLevel="0" collapsed="false"/>
    <row r="191" customFormat="false" ht="15.75" hidden="true" customHeight="true" outlineLevel="0" collapsed="false"/>
    <row r="192" customFormat="false" ht="15.75" hidden="true" customHeight="true" outlineLevel="0" collapsed="false"/>
    <row r="193" customFormat="false" ht="15.75" hidden="true" customHeight="true" outlineLevel="0" collapsed="false"/>
    <row r="194" customFormat="false" ht="15.75" hidden="true" customHeight="true" outlineLevel="0" collapsed="false"/>
    <row r="195" customFormat="false" ht="15.75" hidden="true" customHeight="true" outlineLevel="0" collapsed="false"/>
    <row r="196" customFormat="false" ht="15.75" hidden="true" customHeight="true" outlineLevel="0" collapsed="false"/>
    <row r="197" customFormat="false" ht="15.75" hidden="true" customHeight="true" outlineLevel="0" collapsed="false"/>
    <row r="198" customFormat="false" ht="15.75" hidden="true" customHeight="true" outlineLevel="0" collapsed="false"/>
    <row r="199" customFormat="false" ht="15.75" hidden="true" customHeight="true" outlineLevel="0" collapsed="false"/>
    <row r="200" customFormat="false" ht="15.75" hidden="true" customHeight="true" outlineLevel="0" collapsed="false"/>
    <row r="201" customFormat="false" ht="15.75" hidden="true" customHeight="true" outlineLevel="0" collapsed="false"/>
    <row r="202" customFormat="false" ht="15.75" hidden="true" customHeight="true" outlineLevel="0" collapsed="false"/>
    <row r="203" customFormat="false" ht="15.75" hidden="true" customHeight="true" outlineLevel="0" collapsed="false"/>
    <row r="204" customFormat="false" ht="15.75" hidden="true" customHeight="true" outlineLevel="0" collapsed="false"/>
    <row r="205" customFormat="false" ht="15.75" hidden="true" customHeight="true" outlineLevel="0" collapsed="false"/>
    <row r="206" customFormat="false" ht="15.75" hidden="true" customHeight="true" outlineLevel="0" collapsed="false"/>
    <row r="207" customFormat="false" ht="15.75" hidden="true" customHeight="true" outlineLevel="0" collapsed="false"/>
    <row r="208" customFormat="false" ht="15.75" hidden="true" customHeight="true" outlineLevel="0" collapsed="false"/>
    <row r="209" customFormat="false" ht="15.75" hidden="true" customHeight="true" outlineLevel="0" collapsed="false"/>
    <row r="210" customFormat="false" ht="15.75" hidden="true" customHeight="true" outlineLevel="0" collapsed="false"/>
    <row r="211" customFormat="false" ht="15.75" hidden="true" customHeight="true" outlineLevel="0" collapsed="false"/>
    <row r="212" customFormat="false" ht="15.75" hidden="true" customHeight="true" outlineLevel="0" collapsed="false"/>
    <row r="213" customFormat="false" ht="15.75" hidden="true" customHeight="true" outlineLevel="0" collapsed="false"/>
    <row r="214" customFormat="false" ht="15.75" hidden="true" customHeight="true" outlineLevel="0" collapsed="false"/>
    <row r="215" customFormat="false" ht="15.75" hidden="true" customHeight="true" outlineLevel="0" collapsed="false"/>
    <row r="216" customFormat="false" ht="15.75" hidden="true" customHeight="true" outlineLevel="0" collapsed="false"/>
    <row r="217" customFormat="false" ht="15.75" hidden="true" customHeight="true" outlineLevel="0" collapsed="false"/>
    <row r="218" customFormat="false" ht="15.75" hidden="true" customHeight="true" outlineLevel="0" collapsed="false"/>
    <row r="219" customFormat="false" ht="15.75" hidden="true" customHeight="true" outlineLevel="0" collapsed="false"/>
    <row r="220" customFormat="false" ht="15.75" hidden="true" customHeight="true" outlineLevel="0" collapsed="false"/>
    <row r="221" customFormat="false" ht="15.75" hidden="true" customHeight="true" outlineLevel="0" collapsed="false"/>
    <row r="222" customFormat="false" ht="15.75" hidden="true" customHeight="true" outlineLevel="0" collapsed="false"/>
    <row r="223" customFormat="false" ht="15.75" hidden="true" customHeight="true" outlineLevel="0" collapsed="false"/>
    <row r="224" customFormat="false" ht="15.75" hidden="true" customHeight="true" outlineLevel="0" collapsed="false"/>
    <row r="225" customFormat="false" ht="15.75" hidden="true" customHeight="true" outlineLevel="0" collapsed="false"/>
    <row r="226" customFormat="false" ht="15.75" hidden="true" customHeight="true" outlineLevel="0" collapsed="false"/>
    <row r="227" customFormat="false" ht="15.75" hidden="true" customHeight="true" outlineLevel="0" collapsed="false"/>
    <row r="228" customFormat="false" ht="15.75" hidden="true" customHeight="true" outlineLevel="0" collapsed="false"/>
    <row r="229" customFormat="false" ht="15.75" hidden="true" customHeight="true" outlineLevel="0" collapsed="false"/>
    <row r="230" customFormat="false" ht="15.75" hidden="true" customHeight="true" outlineLevel="0" collapsed="false"/>
    <row r="231" customFormat="false" ht="15.75" hidden="true" customHeight="true" outlineLevel="0" collapsed="false"/>
    <row r="232" customFormat="false" ht="15.75" hidden="true" customHeight="true" outlineLevel="0" collapsed="false"/>
    <row r="233" customFormat="false" ht="15.75" hidden="true" customHeight="true" outlineLevel="0" collapsed="false"/>
    <row r="234" customFormat="false" ht="15.75" hidden="true" customHeight="true" outlineLevel="0" collapsed="false"/>
    <row r="235" customFormat="false" ht="15.75" hidden="true" customHeight="true" outlineLevel="0" collapsed="false"/>
    <row r="236" customFormat="false" ht="15.75" hidden="true" customHeight="true" outlineLevel="0" collapsed="false"/>
    <row r="237" customFormat="false" ht="15.75" hidden="true" customHeight="true" outlineLevel="0" collapsed="false"/>
    <row r="238" customFormat="false" ht="15.75" hidden="true" customHeight="true" outlineLevel="0" collapsed="false"/>
    <row r="239" customFormat="false" ht="15.75" hidden="true" customHeight="true" outlineLevel="0" collapsed="false"/>
    <row r="240" customFormat="false" ht="15.75" hidden="true" customHeight="true" outlineLevel="0" collapsed="false"/>
    <row r="241" customFormat="false" ht="15.75" hidden="true" customHeight="true" outlineLevel="0" collapsed="false"/>
    <row r="242" customFormat="false" ht="15.75" hidden="true" customHeight="true" outlineLevel="0" collapsed="false"/>
    <row r="243" customFormat="false" ht="15.75" hidden="true" customHeight="true" outlineLevel="0" collapsed="false"/>
    <row r="244" customFormat="false" ht="15.75" hidden="true" customHeight="true" outlineLevel="0" collapsed="false"/>
    <row r="245" customFormat="false" ht="15.75" hidden="true" customHeight="true" outlineLevel="0" collapsed="false"/>
    <row r="246" customFormat="false" ht="15.75" hidden="true" customHeight="true" outlineLevel="0" collapsed="false"/>
    <row r="247" customFormat="false" ht="15.75" hidden="true" customHeight="true" outlineLevel="0" collapsed="false"/>
    <row r="248" customFormat="false" ht="15.75" hidden="true" customHeight="true" outlineLevel="0" collapsed="false"/>
    <row r="249" customFormat="false" ht="15.75" hidden="true" customHeight="true" outlineLevel="0" collapsed="false"/>
    <row r="250" customFormat="false" ht="15.75" hidden="true" customHeight="true" outlineLevel="0" collapsed="false"/>
    <row r="251" customFormat="false" ht="15.75" hidden="true" customHeight="true" outlineLevel="0" collapsed="false"/>
    <row r="252" customFormat="false" ht="15.75" hidden="true" customHeight="true" outlineLevel="0" collapsed="false"/>
    <row r="253" customFormat="false" ht="15.75" hidden="true" customHeight="true" outlineLevel="0" collapsed="false"/>
    <row r="254" customFormat="false" ht="15.75" hidden="true" customHeight="true" outlineLevel="0" collapsed="false"/>
    <row r="255" customFormat="false" ht="15.75" hidden="true" customHeight="true" outlineLevel="0" collapsed="false"/>
    <row r="256" customFormat="false" ht="15.75" hidden="true" customHeight="true" outlineLevel="0" collapsed="false"/>
    <row r="257" customFormat="false" ht="15.75" hidden="true" customHeight="true" outlineLevel="0" collapsed="false"/>
    <row r="258" customFormat="false" ht="15.75" hidden="true" customHeight="true" outlineLevel="0" collapsed="false"/>
    <row r="259" customFormat="false" ht="15.75" hidden="true" customHeight="true" outlineLevel="0" collapsed="false"/>
    <row r="260" customFormat="false" ht="15.75" hidden="true" customHeight="true" outlineLevel="0" collapsed="false"/>
    <row r="261" customFormat="false" ht="15.75" hidden="true" customHeight="true" outlineLevel="0" collapsed="false"/>
    <row r="262" customFormat="false" ht="15.75" hidden="true" customHeight="true" outlineLevel="0" collapsed="false"/>
    <row r="263" customFormat="false" ht="15.75" hidden="true" customHeight="true" outlineLevel="0" collapsed="false"/>
    <row r="264" customFormat="false" ht="15.75" hidden="true" customHeight="true" outlineLevel="0" collapsed="false"/>
    <row r="265" customFormat="false" ht="15.75" hidden="true" customHeight="true" outlineLevel="0" collapsed="false"/>
    <row r="266" customFormat="false" ht="15.75" hidden="true" customHeight="true" outlineLevel="0" collapsed="false"/>
    <row r="267" customFormat="false" ht="15.75" hidden="true" customHeight="true" outlineLevel="0" collapsed="false"/>
    <row r="268" customFormat="false" ht="15.75" hidden="true" customHeight="true" outlineLevel="0" collapsed="false"/>
    <row r="269" customFormat="false" ht="15.75" hidden="true" customHeight="true" outlineLevel="0" collapsed="false"/>
    <row r="270" customFormat="false" ht="15.75" hidden="true" customHeight="true" outlineLevel="0" collapsed="false"/>
    <row r="271" customFormat="false" ht="15.75" hidden="true" customHeight="true" outlineLevel="0" collapsed="false"/>
    <row r="272" customFormat="false" ht="15.75" hidden="true" customHeight="true" outlineLevel="0" collapsed="false"/>
    <row r="273" customFormat="false" ht="15.75" hidden="true" customHeight="true" outlineLevel="0" collapsed="false"/>
    <row r="274" customFormat="false" ht="15.75" hidden="true" customHeight="true" outlineLevel="0" collapsed="false"/>
    <row r="275" customFormat="false" ht="15.75" hidden="true" customHeight="true" outlineLevel="0" collapsed="false"/>
    <row r="276" customFormat="false" ht="15.75" hidden="true" customHeight="true" outlineLevel="0" collapsed="false"/>
    <row r="277" customFormat="false" ht="15.75" hidden="true" customHeight="true" outlineLevel="0" collapsed="false"/>
    <row r="278" customFormat="false" ht="15.75" hidden="true" customHeight="true" outlineLevel="0" collapsed="false"/>
    <row r="279" customFormat="false" ht="15.75" hidden="true" customHeight="true" outlineLevel="0" collapsed="false"/>
    <row r="280" customFormat="false" ht="15.75" hidden="true" customHeight="true" outlineLevel="0" collapsed="false"/>
    <row r="281" customFormat="false" ht="15.75" hidden="true" customHeight="true" outlineLevel="0" collapsed="false"/>
    <row r="282" customFormat="false" ht="15.75" hidden="true" customHeight="true" outlineLevel="0" collapsed="false"/>
    <row r="283" customFormat="false" ht="15.75" hidden="true" customHeight="true" outlineLevel="0" collapsed="false"/>
    <row r="284" customFormat="false" ht="15.75" hidden="true" customHeight="true" outlineLevel="0" collapsed="false"/>
    <row r="285" customFormat="false" ht="15.75" hidden="true" customHeight="true" outlineLevel="0" collapsed="false"/>
    <row r="286" customFormat="false" ht="15.75" hidden="true" customHeight="true" outlineLevel="0" collapsed="false"/>
    <row r="287" customFormat="false" ht="15.75" hidden="true" customHeight="true" outlineLevel="0" collapsed="false"/>
    <row r="288" customFormat="false" ht="15.75" hidden="true" customHeight="true" outlineLevel="0" collapsed="false"/>
    <row r="289" customFormat="false" ht="15.75" hidden="true" customHeight="true" outlineLevel="0" collapsed="false"/>
    <row r="290" customFormat="false" ht="15.75" hidden="true" customHeight="true" outlineLevel="0" collapsed="false"/>
    <row r="291" customFormat="false" ht="15.75" hidden="true" customHeight="true" outlineLevel="0" collapsed="false"/>
    <row r="292" customFormat="false" ht="15.75" hidden="true" customHeight="true" outlineLevel="0" collapsed="false"/>
    <row r="293" customFormat="false" ht="15.75" hidden="true" customHeight="true" outlineLevel="0" collapsed="false"/>
    <row r="294" customFormat="false" ht="15.75" hidden="true" customHeight="true" outlineLevel="0" collapsed="false"/>
    <row r="295" customFormat="false" ht="15.75" hidden="true" customHeight="true" outlineLevel="0" collapsed="false"/>
    <row r="296" customFormat="false" ht="15.75" hidden="true" customHeight="true" outlineLevel="0" collapsed="false"/>
    <row r="297" customFormat="false" ht="15.75" hidden="true" customHeight="true" outlineLevel="0" collapsed="false"/>
    <row r="298" customFormat="false" ht="15.75" hidden="true" customHeight="true" outlineLevel="0" collapsed="false"/>
    <row r="299" customFormat="false" ht="15.75" hidden="true" customHeight="true" outlineLevel="0" collapsed="false"/>
    <row r="300" customFormat="false" ht="15.75" hidden="true" customHeight="true" outlineLevel="0" collapsed="false"/>
    <row r="301" customFormat="false" ht="15.75" hidden="true" customHeight="true" outlineLevel="0" collapsed="false"/>
    <row r="302" customFormat="false" ht="15.75" hidden="true" customHeight="true" outlineLevel="0" collapsed="false"/>
    <row r="303" customFormat="false" ht="15.75" hidden="true" customHeight="true" outlineLevel="0" collapsed="false"/>
    <row r="304" customFormat="false" ht="15.75" hidden="true" customHeight="true" outlineLevel="0" collapsed="false"/>
    <row r="305" customFormat="false" ht="15.75" hidden="true" customHeight="true" outlineLevel="0" collapsed="false"/>
    <row r="306" customFormat="false" ht="15.75" hidden="true" customHeight="true" outlineLevel="0" collapsed="false"/>
    <row r="307" customFormat="false" ht="15.75" hidden="true" customHeight="true" outlineLevel="0" collapsed="false"/>
    <row r="308" customFormat="false" ht="15.75" hidden="true" customHeight="true" outlineLevel="0" collapsed="false"/>
    <row r="309" customFormat="false" ht="15.75" hidden="true" customHeight="true" outlineLevel="0" collapsed="false"/>
    <row r="310" customFormat="false" ht="15.75" hidden="true" customHeight="true" outlineLevel="0" collapsed="false"/>
    <row r="311" customFormat="false" ht="15.75" hidden="true" customHeight="true" outlineLevel="0" collapsed="false"/>
    <row r="312" customFormat="false" ht="15.75" hidden="true" customHeight="true" outlineLevel="0" collapsed="false"/>
    <row r="313" customFormat="false" ht="15.75" hidden="true" customHeight="true" outlineLevel="0" collapsed="false"/>
    <row r="314" customFormat="false" ht="15.75" hidden="true" customHeight="true" outlineLevel="0" collapsed="false"/>
    <row r="315" customFormat="false" ht="15.75" hidden="true" customHeight="true" outlineLevel="0" collapsed="false"/>
    <row r="316" customFormat="false" ht="15.75" hidden="true" customHeight="true" outlineLevel="0" collapsed="false"/>
    <row r="317" customFormat="false" ht="15.75" hidden="true" customHeight="true" outlineLevel="0" collapsed="false"/>
    <row r="318" customFormat="false" ht="15.75" hidden="true" customHeight="true" outlineLevel="0" collapsed="false"/>
    <row r="319" customFormat="false" ht="15.75" hidden="true" customHeight="true" outlineLevel="0" collapsed="false"/>
    <row r="320" customFormat="false" ht="15.75" hidden="true" customHeight="true" outlineLevel="0" collapsed="false"/>
    <row r="321" customFormat="false" ht="15.75" hidden="true" customHeight="true" outlineLevel="0" collapsed="false"/>
    <row r="322" customFormat="false" ht="15.75" hidden="true" customHeight="true" outlineLevel="0" collapsed="false"/>
    <row r="323" customFormat="false" ht="15.75" hidden="true" customHeight="true" outlineLevel="0" collapsed="false"/>
    <row r="324" customFormat="false" ht="15.75" hidden="true" customHeight="true" outlineLevel="0" collapsed="false"/>
    <row r="325" customFormat="false" ht="15.75" hidden="true" customHeight="true" outlineLevel="0" collapsed="false"/>
    <row r="326" customFormat="false" ht="15.75" hidden="true" customHeight="true" outlineLevel="0" collapsed="false"/>
    <row r="327" customFormat="false" ht="15.75" hidden="true" customHeight="true" outlineLevel="0" collapsed="false"/>
    <row r="328" customFormat="false" ht="15.75" hidden="true" customHeight="true" outlineLevel="0" collapsed="false"/>
    <row r="329" customFormat="false" ht="15.75" hidden="true" customHeight="true" outlineLevel="0" collapsed="false"/>
    <row r="330" customFormat="false" ht="15.75" hidden="true" customHeight="true" outlineLevel="0" collapsed="false"/>
    <row r="331" customFormat="false" ht="15.75" hidden="true" customHeight="true" outlineLevel="0" collapsed="false"/>
    <row r="332" customFormat="false" ht="15.75" hidden="true" customHeight="true" outlineLevel="0" collapsed="false"/>
    <row r="333" customFormat="false" ht="15.75" hidden="true" customHeight="true" outlineLevel="0" collapsed="false"/>
    <row r="334" customFormat="false" ht="15.75" hidden="true" customHeight="true" outlineLevel="0" collapsed="false"/>
    <row r="335" customFormat="false" ht="15.75" hidden="true" customHeight="true" outlineLevel="0" collapsed="false"/>
    <row r="336" customFormat="false" ht="15.75" hidden="true" customHeight="true" outlineLevel="0" collapsed="false"/>
    <row r="337" customFormat="false" ht="15.75" hidden="true" customHeight="true" outlineLevel="0" collapsed="false"/>
    <row r="338" customFormat="false" ht="15.75" hidden="true" customHeight="true" outlineLevel="0" collapsed="false"/>
    <row r="339" customFormat="false" ht="15.75" hidden="true" customHeight="true" outlineLevel="0" collapsed="false"/>
    <row r="340" customFormat="false" ht="15.75" hidden="true" customHeight="true" outlineLevel="0" collapsed="false"/>
    <row r="341" customFormat="false" ht="15.75" hidden="true" customHeight="true" outlineLevel="0" collapsed="false"/>
    <row r="342" customFormat="false" ht="15.75" hidden="true" customHeight="true" outlineLevel="0" collapsed="false"/>
    <row r="343" customFormat="false" ht="15.75" hidden="true" customHeight="true" outlineLevel="0" collapsed="false"/>
    <row r="344" customFormat="false" ht="15.75" hidden="true" customHeight="true" outlineLevel="0" collapsed="false"/>
    <row r="345" customFormat="false" ht="15.75" hidden="true" customHeight="true" outlineLevel="0" collapsed="false"/>
    <row r="346" customFormat="false" ht="15.75" hidden="true" customHeight="true" outlineLevel="0" collapsed="false"/>
    <row r="347" customFormat="false" ht="15.75" hidden="true" customHeight="true" outlineLevel="0" collapsed="false"/>
    <row r="348" customFormat="false" ht="15.75" hidden="true" customHeight="true" outlineLevel="0" collapsed="false"/>
    <row r="349" customFormat="false" ht="15.75" hidden="true" customHeight="true" outlineLevel="0" collapsed="false"/>
    <row r="350" customFormat="false" ht="15.75" hidden="true" customHeight="true" outlineLevel="0" collapsed="false"/>
    <row r="351" customFormat="false" ht="15.75" hidden="true" customHeight="true" outlineLevel="0" collapsed="false"/>
    <row r="352" customFormat="false" ht="15.75" hidden="true" customHeight="true" outlineLevel="0" collapsed="false"/>
    <row r="353" customFormat="false" ht="15.75" hidden="true" customHeight="true" outlineLevel="0" collapsed="false"/>
    <row r="354" customFormat="false" ht="15.75" hidden="true" customHeight="true" outlineLevel="0" collapsed="false"/>
    <row r="355" customFormat="false" ht="15.75" hidden="true" customHeight="true" outlineLevel="0" collapsed="false"/>
    <row r="356" customFormat="false" ht="15.75" hidden="true" customHeight="true" outlineLevel="0" collapsed="false"/>
    <row r="357" customFormat="false" ht="15.75" hidden="true" customHeight="true" outlineLevel="0" collapsed="false"/>
    <row r="358" customFormat="false" ht="15.75" hidden="true" customHeight="true" outlineLevel="0" collapsed="false"/>
    <row r="359" customFormat="false" ht="15.75" hidden="true" customHeight="true" outlineLevel="0" collapsed="false"/>
    <row r="360" customFormat="false" ht="15.75" hidden="true" customHeight="true" outlineLevel="0" collapsed="false"/>
    <row r="361" customFormat="false" ht="15.75" hidden="true" customHeight="true" outlineLevel="0" collapsed="false"/>
    <row r="362" customFormat="false" ht="15.75" hidden="true" customHeight="true" outlineLevel="0" collapsed="false"/>
    <row r="363" customFormat="false" ht="15.75" hidden="true" customHeight="true" outlineLevel="0" collapsed="false"/>
    <row r="364" customFormat="false" ht="15.75" hidden="true" customHeight="true" outlineLevel="0" collapsed="false"/>
    <row r="365" customFormat="false" ht="15.75" hidden="true" customHeight="true" outlineLevel="0" collapsed="false"/>
    <row r="366" customFormat="false" ht="15.75" hidden="true" customHeight="true" outlineLevel="0" collapsed="false"/>
    <row r="367" customFormat="false" ht="15.75" hidden="true" customHeight="true" outlineLevel="0" collapsed="false"/>
    <row r="368" customFormat="false" ht="15.75" hidden="true" customHeight="true" outlineLevel="0" collapsed="false"/>
    <row r="369" customFormat="false" ht="15.75" hidden="true" customHeight="true" outlineLevel="0" collapsed="false"/>
    <row r="370" customFormat="false" ht="15.75" hidden="true" customHeight="true" outlineLevel="0" collapsed="false"/>
    <row r="371" customFormat="false" ht="15.75" hidden="true" customHeight="true" outlineLevel="0" collapsed="false"/>
    <row r="372" customFormat="false" ht="15.75" hidden="true" customHeight="true" outlineLevel="0" collapsed="false"/>
    <row r="373" customFormat="false" ht="15.75" hidden="true" customHeight="true" outlineLevel="0" collapsed="false"/>
    <row r="374" customFormat="false" ht="15.75" hidden="true" customHeight="true" outlineLevel="0" collapsed="false"/>
    <row r="375" customFormat="false" ht="15.75" hidden="true" customHeight="true" outlineLevel="0" collapsed="false"/>
    <row r="376" customFormat="false" ht="15.75" hidden="true" customHeight="true" outlineLevel="0" collapsed="false"/>
    <row r="377" customFormat="false" ht="15.75" hidden="true" customHeight="true" outlineLevel="0" collapsed="false"/>
    <row r="378" customFormat="false" ht="15.75" hidden="true" customHeight="true" outlineLevel="0" collapsed="false"/>
    <row r="379" customFormat="false" ht="15.75" hidden="true" customHeight="true" outlineLevel="0" collapsed="false"/>
    <row r="380" customFormat="false" ht="15.75" hidden="true" customHeight="true" outlineLevel="0" collapsed="false"/>
    <row r="381" customFormat="false" ht="15.75" hidden="true" customHeight="true" outlineLevel="0" collapsed="false"/>
    <row r="382" customFormat="false" ht="15.75" hidden="true" customHeight="true" outlineLevel="0" collapsed="false"/>
    <row r="383" customFormat="false" ht="15.75" hidden="true" customHeight="true" outlineLevel="0" collapsed="false"/>
    <row r="384" customFormat="false" ht="15.75" hidden="true" customHeight="true" outlineLevel="0" collapsed="false"/>
    <row r="385" customFormat="false" ht="15.75" hidden="true" customHeight="true" outlineLevel="0" collapsed="false"/>
    <row r="386" customFormat="false" ht="15.75" hidden="true" customHeight="true" outlineLevel="0" collapsed="false"/>
    <row r="387" customFormat="false" ht="15.75" hidden="true" customHeight="true" outlineLevel="0" collapsed="false"/>
    <row r="388" customFormat="false" ht="15.75" hidden="true" customHeight="true" outlineLevel="0" collapsed="false"/>
    <row r="389" customFormat="false" ht="15.75" hidden="true" customHeight="true" outlineLevel="0" collapsed="false"/>
    <row r="390" customFormat="false" ht="15.75" hidden="true" customHeight="true" outlineLevel="0" collapsed="false"/>
    <row r="391" customFormat="false" ht="15.75" hidden="true" customHeight="true" outlineLevel="0" collapsed="false"/>
    <row r="392" customFormat="false" ht="15.75" hidden="true" customHeight="true" outlineLevel="0" collapsed="false"/>
    <row r="393" customFormat="false" ht="15.75" hidden="true" customHeight="true" outlineLevel="0" collapsed="false"/>
    <row r="394" customFormat="false" ht="15.75" hidden="true" customHeight="true" outlineLevel="0" collapsed="false"/>
    <row r="395" customFormat="false" ht="15.75" hidden="true" customHeight="true" outlineLevel="0" collapsed="false"/>
    <row r="396" customFormat="false" ht="15.75" hidden="true" customHeight="true" outlineLevel="0" collapsed="false"/>
    <row r="397" customFormat="false" ht="15.75" hidden="true" customHeight="true" outlineLevel="0" collapsed="false"/>
    <row r="398" customFormat="false" ht="15.75" hidden="true" customHeight="true" outlineLevel="0" collapsed="false"/>
    <row r="399" customFormat="false" ht="15.75" hidden="true" customHeight="true" outlineLevel="0" collapsed="false"/>
    <row r="400" customFormat="false" ht="15.75" hidden="true" customHeight="true" outlineLevel="0" collapsed="false"/>
    <row r="401" customFormat="false" ht="15.75" hidden="true" customHeight="true" outlineLevel="0" collapsed="false"/>
    <row r="402" customFormat="false" ht="15.75" hidden="true" customHeight="true" outlineLevel="0" collapsed="false"/>
    <row r="403" customFormat="false" ht="15.75" hidden="true" customHeight="true" outlineLevel="0" collapsed="false"/>
    <row r="404" customFormat="false" ht="15.75" hidden="true" customHeight="true" outlineLevel="0" collapsed="false"/>
    <row r="405" customFormat="false" ht="15.75" hidden="true" customHeight="true" outlineLevel="0" collapsed="false"/>
    <row r="406" customFormat="false" ht="15.75" hidden="true" customHeight="true" outlineLevel="0" collapsed="false"/>
    <row r="407" customFormat="false" ht="15.75" hidden="true" customHeight="true" outlineLevel="0" collapsed="false"/>
    <row r="408" customFormat="false" ht="15.75" hidden="true" customHeight="true" outlineLevel="0" collapsed="false"/>
    <row r="409" customFormat="false" ht="15.75" hidden="true" customHeight="true" outlineLevel="0" collapsed="false"/>
    <row r="410" customFormat="false" ht="15.75" hidden="true" customHeight="true" outlineLevel="0" collapsed="false"/>
    <row r="411" customFormat="false" ht="15.75" hidden="true" customHeight="true" outlineLevel="0" collapsed="false"/>
    <row r="412" customFormat="false" ht="15.75" hidden="true" customHeight="true" outlineLevel="0" collapsed="false"/>
    <row r="413" customFormat="false" ht="15.75" hidden="true" customHeight="true" outlineLevel="0" collapsed="false"/>
    <row r="414" customFormat="false" ht="15.75" hidden="true" customHeight="true" outlineLevel="0" collapsed="false"/>
    <row r="415" customFormat="false" ht="15.75" hidden="true" customHeight="true" outlineLevel="0" collapsed="false"/>
    <row r="416" customFormat="false" ht="15.75" hidden="true" customHeight="true" outlineLevel="0" collapsed="false"/>
    <row r="417" customFormat="false" ht="15.75" hidden="true" customHeight="true" outlineLevel="0" collapsed="false"/>
    <row r="418" customFormat="false" ht="15.75" hidden="true" customHeight="true" outlineLevel="0" collapsed="false"/>
    <row r="419" customFormat="false" ht="15.75" hidden="true" customHeight="true" outlineLevel="0" collapsed="false"/>
    <row r="420" customFormat="false" ht="15.75" hidden="true" customHeight="true" outlineLevel="0" collapsed="false"/>
    <row r="421" customFormat="false" ht="15.75" hidden="true" customHeight="true" outlineLevel="0" collapsed="false"/>
    <row r="422" customFormat="false" ht="15.75" hidden="true" customHeight="true" outlineLevel="0" collapsed="false"/>
    <row r="423" customFormat="false" ht="15.75" hidden="true" customHeight="true" outlineLevel="0" collapsed="false"/>
    <row r="424" customFormat="false" ht="15.75" hidden="true" customHeight="true" outlineLevel="0" collapsed="false"/>
    <row r="425" customFormat="false" ht="15.75" hidden="true" customHeight="true" outlineLevel="0" collapsed="false"/>
    <row r="426" customFormat="false" ht="15.75" hidden="true" customHeight="true" outlineLevel="0" collapsed="false"/>
    <row r="427" customFormat="false" ht="15.75" hidden="true" customHeight="true" outlineLevel="0" collapsed="false"/>
    <row r="428" customFormat="false" ht="15.75" hidden="true" customHeight="true" outlineLevel="0" collapsed="false"/>
    <row r="429" customFormat="false" ht="15.75" hidden="true" customHeight="true" outlineLevel="0" collapsed="false"/>
    <row r="430" customFormat="false" ht="15.75" hidden="true" customHeight="true" outlineLevel="0" collapsed="false"/>
    <row r="431" customFormat="false" ht="15.75" hidden="true" customHeight="true" outlineLevel="0" collapsed="false"/>
    <row r="432" customFormat="false" ht="15.75" hidden="true" customHeight="true" outlineLevel="0" collapsed="false"/>
    <row r="433" customFormat="false" ht="15.75" hidden="true" customHeight="true" outlineLevel="0" collapsed="false"/>
    <row r="434" customFormat="false" ht="15.75" hidden="true" customHeight="true" outlineLevel="0" collapsed="false"/>
    <row r="435" customFormat="false" ht="15.75" hidden="true" customHeight="true" outlineLevel="0" collapsed="false"/>
    <row r="436" customFormat="false" ht="15.75" hidden="true" customHeight="true" outlineLevel="0" collapsed="false"/>
    <row r="437" customFormat="false" ht="15.75" hidden="true" customHeight="true" outlineLevel="0" collapsed="false"/>
    <row r="438" customFormat="false" ht="15.75" hidden="true" customHeight="true" outlineLevel="0" collapsed="false"/>
    <row r="439" customFormat="false" ht="15.75" hidden="true" customHeight="true" outlineLevel="0" collapsed="false"/>
    <row r="440" customFormat="false" ht="15.75" hidden="true" customHeight="true" outlineLevel="0" collapsed="false"/>
    <row r="441" customFormat="false" ht="15.75" hidden="true" customHeight="true" outlineLevel="0" collapsed="false"/>
    <row r="442" customFormat="false" ht="15.75" hidden="true" customHeight="true" outlineLevel="0" collapsed="false"/>
    <row r="443" customFormat="false" ht="15.75" hidden="true" customHeight="true" outlineLevel="0" collapsed="false"/>
    <row r="444" customFormat="false" ht="15.75" hidden="true" customHeight="true" outlineLevel="0" collapsed="false"/>
    <row r="445" customFormat="false" ht="15.75" hidden="true" customHeight="true" outlineLevel="0" collapsed="false"/>
    <row r="446" customFormat="false" ht="15.75" hidden="true" customHeight="true" outlineLevel="0" collapsed="false"/>
    <row r="447" customFormat="false" ht="15.75" hidden="true" customHeight="true" outlineLevel="0" collapsed="false"/>
    <row r="448" customFormat="false" ht="15.75" hidden="true" customHeight="true" outlineLevel="0" collapsed="false"/>
    <row r="449" customFormat="false" ht="15.75" hidden="true" customHeight="true" outlineLevel="0" collapsed="false"/>
    <row r="450" customFormat="false" ht="15.75" hidden="true" customHeight="true" outlineLevel="0" collapsed="false"/>
    <row r="451" customFormat="false" ht="15.75" hidden="true" customHeight="true" outlineLevel="0" collapsed="false"/>
    <row r="452" customFormat="false" ht="15.75" hidden="true" customHeight="true" outlineLevel="0" collapsed="false"/>
    <row r="453" customFormat="false" ht="15.75" hidden="true" customHeight="true" outlineLevel="0" collapsed="false"/>
    <row r="454" customFormat="false" ht="15.75" hidden="true" customHeight="true" outlineLevel="0" collapsed="false"/>
    <row r="455" customFormat="false" ht="15.75" hidden="true" customHeight="true" outlineLevel="0" collapsed="false"/>
    <row r="456" customFormat="false" ht="15.75" hidden="true" customHeight="true" outlineLevel="0" collapsed="false"/>
    <row r="457" customFormat="false" ht="15.75" hidden="true" customHeight="true" outlineLevel="0" collapsed="false"/>
    <row r="458" customFormat="false" ht="15.75" hidden="true" customHeight="true" outlineLevel="0" collapsed="false"/>
    <row r="459" customFormat="false" ht="15.75" hidden="true" customHeight="true" outlineLevel="0" collapsed="false"/>
    <row r="460" customFormat="false" ht="15.75" hidden="true" customHeight="true" outlineLevel="0" collapsed="false"/>
    <row r="461" customFormat="false" ht="15.75" hidden="true" customHeight="true" outlineLevel="0" collapsed="false"/>
    <row r="462" customFormat="false" ht="15.75" hidden="true" customHeight="true" outlineLevel="0" collapsed="false"/>
    <row r="463" customFormat="false" ht="15.75" hidden="true" customHeight="true" outlineLevel="0" collapsed="false"/>
    <row r="464" customFormat="false" ht="15.75" hidden="true" customHeight="true" outlineLevel="0" collapsed="false"/>
    <row r="465" customFormat="false" ht="15.75" hidden="true" customHeight="true" outlineLevel="0" collapsed="false"/>
    <row r="466" customFormat="false" ht="15.75" hidden="true" customHeight="true" outlineLevel="0" collapsed="false"/>
    <row r="467" customFormat="false" ht="15.75" hidden="true" customHeight="true" outlineLevel="0" collapsed="false"/>
    <row r="468" customFormat="false" ht="15.75" hidden="true" customHeight="true" outlineLevel="0" collapsed="false"/>
    <row r="469" customFormat="false" ht="15.75" hidden="true" customHeight="true" outlineLevel="0" collapsed="false"/>
    <row r="470" customFormat="false" ht="15.75" hidden="true" customHeight="true" outlineLevel="0" collapsed="false"/>
    <row r="471" customFormat="false" ht="15.75" hidden="true" customHeight="true" outlineLevel="0" collapsed="false"/>
    <row r="472" customFormat="false" ht="15.75" hidden="true" customHeight="true" outlineLevel="0" collapsed="false"/>
    <row r="473" customFormat="false" ht="15.75" hidden="true" customHeight="true" outlineLevel="0" collapsed="false"/>
    <row r="474" customFormat="false" ht="15.75" hidden="true" customHeight="true" outlineLevel="0" collapsed="false"/>
    <row r="475" customFormat="false" ht="15.75" hidden="true" customHeight="true" outlineLevel="0" collapsed="false"/>
    <row r="476" customFormat="false" ht="15.75" hidden="true" customHeight="true" outlineLevel="0" collapsed="false"/>
    <row r="477" customFormat="false" ht="15.75" hidden="true" customHeight="true" outlineLevel="0" collapsed="false"/>
    <row r="478" customFormat="false" ht="15.75" hidden="true" customHeight="true" outlineLevel="0" collapsed="false"/>
    <row r="479" customFormat="false" ht="15.75" hidden="true" customHeight="true" outlineLevel="0" collapsed="false"/>
    <row r="480" customFormat="false" ht="15.75" hidden="true" customHeight="true" outlineLevel="0" collapsed="false"/>
    <row r="481" customFormat="false" ht="15.75" hidden="true" customHeight="true" outlineLevel="0" collapsed="false"/>
    <row r="482" customFormat="false" ht="15.75" hidden="true" customHeight="true" outlineLevel="0" collapsed="false"/>
    <row r="483" customFormat="false" ht="15.75" hidden="true" customHeight="true" outlineLevel="0" collapsed="false"/>
    <row r="484" customFormat="false" ht="15.75" hidden="true" customHeight="true" outlineLevel="0" collapsed="false"/>
    <row r="485" customFormat="false" ht="15.75" hidden="true" customHeight="true" outlineLevel="0" collapsed="false"/>
    <row r="486" customFormat="false" ht="15.75" hidden="true" customHeight="true" outlineLevel="0" collapsed="false"/>
    <row r="487" customFormat="false" ht="15.75" hidden="true" customHeight="true" outlineLevel="0" collapsed="false"/>
    <row r="488" customFormat="false" ht="15.75" hidden="true" customHeight="true" outlineLevel="0" collapsed="false"/>
    <row r="489" customFormat="false" ht="15.75" hidden="true" customHeight="true" outlineLevel="0" collapsed="false"/>
    <row r="490" customFormat="false" ht="15.75" hidden="true" customHeight="true" outlineLevel="0" collapsed="false"/>
    <row r="491" customFormat="false" ht="15.75" hidden="true" customHeight="true" outlineLevel="0" collapsed="false"/>
    <row r="492" customFormat="false" ht="15.75" hidden="true" customHeight="true" outlineLevel="0" collapsed="false"/>
    <row r="493" customFormat="false" ht="15.75" hidden="true" customHeight="true" outlineLevel="0" collapsed="false"/>
    <row r="494" customFormat="false" ht="15.75" hidden="true" customHeight="true" outlineLevel="0" collapsed="false"/>
    <row r="495" customFormat="false" ht="15.75" hidden="true" customHeight="true" outlineLevel="0" collapsed="false"/>
    <row r="496" customFormat="false" ht="15.75" hidden="true" customHeight="true" outlineLevel="0" collapsed="false"/>
    <row r="497" customFormat="false" ht="15.75" hidden="true" customHeight="true" outlineLevel="0" collapsed="false"/>
    <row r="498" customFormat="false" ht="15.75" hidden="true" customHeight="true" outlineLevel="0" collapsed="false"/>
    <row r="499" customFormat="false" ht="15.75" hidden="true" customHeight="true" outlineLevel="0" collapsed="false"/>
    <row r="500" customFormat="false" ht="15.75" hidden="true" customHeight="true" outlineLevel="0" collapsed="false"/>
    <row r="501" customFormat="false" ht="15.75" hidden="true" customHeight="true" outlineLevel="0" collapsed="false"/>
    <row r="502" customFormat="false" ht="15.75" hidden="true" customHeight="true" outlineLevel="0" collapsed="false"/>
    <row r="503" customFormat="false" ht="15.75" hidden="true" customHeight="true" outlineLevel="0" collapsed="false"/>
    <row r="504" customFormat="false" ht="15.75" hidden="true" customHeight="true" outlineLevel="0" collapsed="false"/>
    <row r="505" customFormat="false" ht="15.75" hidden="true" customHeight="true" outlineLevel="0" collapsed="false"/>
    <row r="506" customFormat="false" ht="15.75" hidden="true" customHeight="true" outlineLevel="0" collapsed="false"/>
    <row r="507" customFormat="false" ht="15.75" hidden="true" customHeight="true" outlineLevel="0" collapsed="false"/>
    <row r="508" customFormat="false" ht="15.75" hidden="true" customHeight="true" outlineLevel="0" collapsed="false"/>
    <row r="509" customFormat="false" ht="15.75" hidden="true" customHeight="true" outlineLevel="0" collapsed="false"/>
    <row r="510" customFormat="false" ht="15.75" hidden="true" customHeight="true" outlineLevel="0" collapsed="false"/>
    <row r="511" customFormat="false" ht="15.75" hidden="true" customHeight="true" outlineLevel="0" collapsed="false"/>
    <row r="512" customFormat="false" ht="15.75" hidden="true" customHeight="true" outlineLevel="0" collapsed="false"/>
    <row r="513" customFormat="false" ht="15.75" hidden="true" customHeight="true" outlineLevel="0" collapsed="false"/>
    <row r="514" customFormat="false" ht="15.75" hidden="true" customHeight="true" outlineLevel="0" collapsed="false"/>
    <row r="515" customFormat="false" ht="15.75" hidden="true" customHeight="true" outlineLevel="0" collapsed="false"/>
    <row r="516" customFormat="false" ht="15.75" hidden="true" customHeight="true" outlineLevel="0" collapsed="false"/>
    <row r="517" customFormat="false" ht="15.75" hidden="true" customHeight="true" outlineLevel="0" collapsed="false"/>
    <row r="518" customFormat="false" ht="15.75" hidden="true" customHeight="true" outlineLevel="0" collapsed="false"/>
    <row r="519" customFormat="false" ht="15.75" hidden="true" customHeight="true" outlineLevel="0" collapsed="false"/>
    <row r="520" customFormat="false" ht="15.75" hidden="true" customHeight="true" outlineLevel="0" collapsed="false"/>
    <row r="521" customFormat="false" ht="15.75" hidden="true" customHeight="true" outlineLevel="0" collapsed="false"/>
    <row r="522" customFormat="false" ht="15.75" hidden="true" customHeight="true" outlineLevel="0" collapsed="false"/>
    <row r="523" customFormat="false" ht="15.75" hidden="true" customHeight="true" outlineLevel="0" collapsed="false"/>
    <row r="524" customFormat="false" ht="15.75" hidden="true" customHeight="true" outlineLevel="0" collapsed="false"/>
    <row r="525" customFormat="false" ht="15.75" hidden="true" customHeight="true" outlineLevel="0" collapsed="false"/>
    <row r="526" customFormat="false" ht="15.75" hidden="true" customHeight="true" outlineLevel="0" collapsed="false"/>
    <row r="527" customFormat="false" ht="15.75" hidden="true" customHeight="true" outlineLevel="0" collapsed="false"/>
    <row r="528" customFormat="false" ht="15.75" hidden="true" customHeight="true" outlineLevel="0" collapsed="false"/>
    <row r="529" customFormat="false" ht="15.75" hidden="true" customHeight="true" outlineLevel="0" collapsed="false"/>
    <row r="530" customFormat="false" ht="15.75" hidden="true" customHeight="true" outlineLevel="0" collapsed="false"/>
    <row r="531" customFormat="false" ht="15.75" hidden="true" customHeight="true" outlineLevel="0" collapsed="false"/>
    <row r="532" customFormat="false" ht="15.75" hidden="true" customHeight="true" outlineLevel="0" collapsed="false"/>
    <row r="533" customFormat="false" ht="15.75" hidden="true" customHeight="true" outlineLevel="0" collapsed="false"/>
    <row r="534" customFormat="false" ht="15.75" hidden="true" customHeight="true" outlineLevel="0" collapsed="false"/>
    <row r="535" customFormat="false" ht="15.75" hidden="true" customHeight="true" outlineLevel="0" collapsed="false"/>
    <row r="536" customFormat="false" ht="15.75" hidden="true" customHeight="true" outlineLevel="0" collapsed="false"/>
    <row r="537" customFormat="false" ht="15.75" hidden="true" customHeight="true" outlineLevel="0" collapsed="false"/>
    <row r="538" customFormat="false" ht="15.75" hidden="true" customHeight="true" outlineLevel="0" collapsed="false"/>
    <row r="539" customFormat="false" ht="15.75" hidden="true" customHeight="true" outlineLevel="0" collapsed="false"/>
    <row r="540" customFormat="false" ht="15.75" hidden="true" customHeight="true" outlineLevel="0" collapsed="false"/>
    <row r="541" customFormat="false" ht="15.75" hidden="true" customHeight="true" outlineLevel="0" collapsed="false"/>
    <row r="542" customFormat="false" ht="15.75" hidden="true" customHeight="true" outlineLevel="0" collapsed="false"/>
    <row r="543" customFormat="false" ht="15.75" hidden="true" customHeight="true" outlineLevel="0" collapsed="false"/>
    <row r="544" customFormat="false" ht="15.75" hidden="true" customHeight="true" outlineLevel="0" collapsed="false"/>
    <row r="545" customFormat="false" ht="15.75" hidden="true" customHeight="true" outlineLevel="0" collapsed="false"/>
    <row r="546" customFormat="false" ht="15.75" hidden="true" customHeight="true" outlineLevel="0" collapsed="false"/>
    <row r="547" customFormat="false" ht="15.75" hidden="true" customHeight="true" outlineLevel="0" collapsed="false"/>
    <row r="548" customFormat="false" ht="15.75" hidden="true" customHeight="true" outlineLevel="0" collapsed="false"/>
    <row r="549" customFormat="false" ht="15.75" hidden="true" customHeight="true" outlineLevel="0" collapsed="false"/>
    <row r="550" customFormat="false" ht="15.75" hidden="true" customHeight="true" outlineLevel="0" collapsed="false"/>
    <row r="551" customFormat="false" ht="15.75" hidden="true" customHeight="true" outlineLevel="0" collapsed="false"/>
    <row r="552" customFormat="false" ht="15.75" hidden="true" customHeight="true" outlineLevel="0" collapsed="false"/>
    <row r="553" customFormat="false" ht="15.75" hidden="true" customHeight="true" outlineLevel="0" collapsed="false"/>
    <row r="554" customFormat="false" ht="15.75" hidden="true" customHeight="true" outlineLevel="0" collapsed="false"/>
    <row r="555" customFormat="false" ht="15.75" hidden="true" customHeight="true" outlineLevel="0" collapsed="false"/>
    <row r="556" customFormat="false" ht="15.75" hidden="true" customHeight="true" outlineLevel="0" collapsed="false"/>
    <row r="557" customFormat="false" ht="15.75" hidden="true" customHeight="true" outlineLevel="0" collapsed="false"/>
    <row r="558" customFormat="false" ht="15.75" hidden="true" customHeight="true" outlineLevel="0" collapsed="false"/>
    <row r="559" customFormat="false" ht="15.75" hidden="true" customHeight="true" outlineLevel="0" collapsed="false"/>
    <row r="560" customFormat="false" ht="15.75" hidden="true" customHeight="true" outlineLevel="0" collapsed="false"/>
    <row r="561" customFormat="false" ht="15.75" hidden="true" customHeight="true" outlineLevel="0" collapsed="false"/>
    <row r="562" customFormat="false" ht="15.75" hidden="true" customHeight="true" outlineLevel="0" collapsed="false"/>
    <row r="563" customFormat="false" ht="15.75" hidden="true" customHeight="true" outlineLevel="0" collapsed="false"/>
    <row r="564" customFormat="false" ht="15.75" hidden="true" customHeight="true" outlineLevel="0" collapsed="false"/>
    <row r="565" customFormat="false" ht="15.75" hidden="true" customHeight="true" outlineLevel="0" collapsed="false"/>
    <row r="566" customFormat="false" ht="15.75" hidden="true" customHeight="true" outlineLevel="0" collapsed="false"/>
    <row r="567" customFormat="false" ht="15.75" hidden="true" customHeight="true" outlineLevel="0" collapsed="false"/>
    <row r="568" customFormat="false" ht="15.75" hidden="true" customHeight="true" outlineLevel="0" collapsed="false"/>
    <row r="569" customFormat="false" ht="15.75" hidden="true" customHeight="true" outlineLevel="0" collapsed="false"/>
    <row r="570" customFormat="false" ht="15.75" hidden="true" customHeight="true" outlineLevel="0" collapsed="false"/>
    <row r="571" customFormat="false" ht="15.75" hidden="true" customHeight="true" outlineLevel="0" collapsed="false"/>
    <row r="572" customFormat="false" ht="15.75" hidden="true" customHeight="true" outlineLevel="0" collapsed="false"/>
    <row r="573" customFormat="false" ht="15.75" hidden="true" customHeight="true" outlineLevel="0" collapsed="false"/>
    <row r="574" customFormat="false" ht="15.75" hidden="true" customHeight="true" outlineLevel="0" collapsed="false"/>
    <row r="575" customFormat="false" ht="15.75" hidden="true" customHeight="true" outlineLevel="0" collapsed="false"/>
    <row r="576" customFormat="false" ht="15.75" hidden="true" customHeight="true" outlineLevel="0" collapsed="false"/>
    <row r="577" customFormat="false" ht="15.75" hidden="true" customHeight="true" outlineLevel="0" collapsed="false"/>
    <row r="578" customFormat="false" ht="15.75" hidden="true" customHeight="true" outlineLevel="0" collapsed="false"/>
    <row r="579" customFormat="false" ht="15.75" hidden="true" customHeight="true" outlineLevel="0" collapsed="false"/>
    <row r="580" customFormat="false" ht="15.75" hidden="true" customHeight="true" outlineLevel="0" collapsed="false"/>
    <row r="581" customFormat="false" ht="15.75" hidden="true" customHeight="true" outlineLevel="0" collapsed="false"/>
    <row r="582" customFormat="false" ht="15.75" hidden="true" customHeight="true" outlineLevel="0" collapsed="false"/>
    <row r="583" customFormat="false" ht="15.75" hidden="true" customHeight="true" outlineLevel="0" collapsed="false"/>
    <row r="584" customFormat="false" ht="15.75" hidden="true" customHeight="true" outlineLevel="0" collapsed="false"/>
    <row r="585" customFormat="false" ht="15.75" hidden="true" customHeight="true" outlineLevel="0" collapsed="false"/>
    <row r="586" customFormat="false" ht="15.75" hidden="true" customHeight="true" outlineLevel="0" collapsed="false"/>
    <row r="587" customFormat="false" ht="15.75" hidden="true" customHeight="true" outlineLevel="0" collapsed="false"/>
    <row r="588" customFormat="false" ht="15.75" hidden="true" customHeight="true" outlineLevel="0" collapsed="false"/>
    <row r="589" customFormat="false" ht="15.75" hidden="true" customHeight="true" outlineLevel="0" collapsed="false"/>
    <row r="590" customFormat="false" ht="15.75" hidden="true" customHeight="true" outlineLevel="0" collapsed="false"/>
    <row r="591" customFormat="false" ht="15.75" hidden="true" customHeight="true" outlineLevel="0" collapsed="false"/>
    <row r="592" customFormat="false" ht="15.75" hidden="true" customHeight="true" outlineLevel="0" collapsed="false"/>
    <row r="593" customFormat="false" ht="15.75" hidden="true" customHeight="true" outlineLevel="0" collapsed="false"/>
    <row r="594" customFormat="false" ht="15.75" hidden="true" customHeight="true" outlineLevel="0" collapsed="false"/>
    <row r="595" customFormat="false" ht="15.75" hidden="true" customHeight="true" outlineLevel="0" collapsed="false"/>
    <row r="596" customFormat="false" ht="15.75" hidden="true" customHeight="true" outlineLevel="0" collapsed="false"/>
    <row r="597" customFormat="false" ht="15.75" hidden="true" customHeight="true" outlineLevel="0" collapsed="false"/>
    <row r="598" customFormat="false" ht="15.75" hidden="true" customHeight="true" outlineLevel="0" collapsed="false"/>
    <row r="599" customFormat="false" ht="15.75" hidden="true" customHeight="true" outlineLevel="0" collapsed="false"/>
    <row r="600" customFormat="false" ht="15.75" hidden="true" customHeight="true" outlineLevel="0" collapsed="false"/>
    <row r="601" customFormat="false" ht="15.75" hidden="true" customHeight="true" outlineLevel="0" collapsed="false"/>
    <row r="602" customFormat="false" ht="15.75" hidden="true" customHeight="true" outlineLevel="0" collapsed="false"/>
    <row r="603" customFormat="false" ht="15.75" hidden="true" customHeight="true" outlineLevel="0" collapsed="false"/>
    <row r="604" customFormat="false" ht="15.75" hidden="true" customHeight="true" outlineLevel="0" collapsed="false"/>
    <row r="605" customFormat="false" ht="15.75" hidden="true" customHeight="true" outlineLevel="0" collapsed="false"/>
    <row r="606" customFormat="false" ht="15.75" hidden="true" customHeight="true" outlineLevel="0" collapsed="false"/>
    <row r="607" customFormat="false" ht="15.75" hidden="true" customHeight="true" outlineLevel="0" collapsed="false"/>
    <row r="608" customFormat="false" ht="15.75" hidden="true" customHeight="true" outlineLevel="0" collapsed="false"/>
    <row r="609" customFormat="false" ht="15.75" hidden="true" customHeight="true" outlineLevel="0" collapsed="false"/>
    <row r="610" customFormat="false" ht="15.75" hidden="true" customHeight="true" outlineLevel="0" collapsed="false"/>
    <row r="611" customFormat="false" ht="15.75" hidden="true" customHeight="true" outlineLevel="0" collapsed="false"/>
    <row r="612" customFormat="false" ht="15.75" hidden="true" customHeight="true" outlineLevel="0" collapsed="false"/>
    <row r="613" customFormat="false" ht="15.75" hidden="true" customHeight="true" outlineLevel="0" collapsed="false"/>
    <row r="614" customFormat="false" ht="15.75" hidden="true" customHeight="true" outlineLevel="0" collapsed="false"/>
    <row r="615" customFormat="false" ht="15.75" hidden="true" customHeight="true" outlineLevel="0" collapsed="false"/>
    <row r="616" customFormat="false" ht="15.75" hidden="true" customHeight="true" outlineLevel="0" collapsed="false"/>
    <row r="617" customFormat="false" ht="15.75" hidden="true" customHeight="true" outlineLevel="0" collapsed="false"/>
    <row r="618" customFormat="false" ht="15.75" hidden="true" customHeight="true" outlineLevel="0" collapsed="false"/>
    <row r="619" customFormat="false" ht="15.75" hidden="true" customHeight="true" outlineLevel="0" collapsed="false"/>
    <row r="620" customFormat="false" ht="15.75" hidden="true" customHeight="true" outlineLevel="0" collapsed="false"/>
    <row r="621" customFormat="false" ht="15.75" hidden="true" customHeight="true" outlineLevel="0" collapsed="false"/>
    <row r="622" customFormat="false" ht="15.75" hidden="true" customHeight="true" outlineLevel="0" collapsed="false"/>
    <row r="623" customFormat="false" ht="15.75" hidden="true" customHeight="true" outlineLevel="0" collapsed="false"/>
    <row r="624" customFormat="false" ht="15.75" hidden="true" customHeight="true" outlineLevel="0" collapsed="false"/>
    <row r="625" customFormat="false" ht="15.75" hidden="true" customHeight="true" outlineLevel="0" collapsed="false"/>
    <row r="626" customFormat="false" ht="15.75" hidden="true" customHeight="true" outlineLevel="0" collapsed="false"/>
    <row r="627" customFormat="false" ht="15.75" hidden="true" customHeight="true" outlineLevel="0" collapsed="false"/>
    <row r="628" customFormat="false" ht="15.75" hidden="true" customHeight="true" outlineLevel="0" collapsed="false"/>
    <row r="629" customFormat="false" ht="15.75" hidden="true" customHeight="true" outlineLevel="0" collapsed="false"/>
    <row r="630" customFormat="false" ht="15.75" hidden="true" customHeight="true" outlineLevel="0" collapsed="false"/>
    <row r="631" customFormat="false" ht="15.75" hidden="true" customHeight="true" outlineLevel="0" collapsed="false"/>
    <row r="632" customFormat="false" ht="15.75" hidden="true" customHeight="true" outlineLevel="0" collapsed="false"/>
    <row r="633" customFormat="false" ht="15.75" hidden="true" customHeight="true" outlineLevel="0" collapsed="false"/>
    <row r="634" customFormat="false" ht="15.75" hidden="true" customHeight="true" outlineLevel="0" collapsed="false"/>
    <row r="635" customFormat="false" ht="15.75" hidden="true" customHeight="true" outlineLevel="0" collapsed="false"/>
    <row r="636" customFormat="false" ht="15.75" hidden="true" customHeight="true" outlineLevel="0" collapsed="false"/>
    <row r="637" customFormat="false" ht="15.75" hidden="true" customHeight="true" outlineLevel="0" collapsed="false"/>
    <row r="638" customFormat="false" ht="15.75" hidden="true" customHeight="true" outlineLevel="0" collapsed="false"/>
    <row r="639" customFormat="false" ht="15.75" hidden="true" customHeight="true" outlineLevel="0" collapsed="false"/>
    <row r="640" customFormat="false" ht="15.75" hidden="true" customHeight="true" outlineLevel="0" collapsed="false"/>
    <row r="641" customFormat="false" ht="15.75" hidden="true" customHeight="true" outlineLevel="0" collapsed="false"/>
    <row r="642" customFormat="false" ht="15.75" hidden="true" customHeight="true" outlineLevel="0" collapsed="false"/>
    <row r="643" customFormat="false" ht="15.75" hidden="true" customHeight="true" outlineLevel="0" collapsed="false"/>
    <row r="644" customFormat="false" ht="15.75" hidden="true" customHeight="true" outlineLevel="0" collapsed="false"/>
    <row r="645" customFormat="false" ht="15.75" hidden="true" customHeight="true" outlineLevel="0" collapsed="false"/>
    <row r="646" customFormat="false" ht="15.75" hidden="true" customHeight="true" outlineLevel="0" collapsed="false"/>
    <row r="647" customFormat="false" ht="15.75" hidden="true" customHeight="true" outlineLevel="0" collapsed="false"/>
    <row r="648" customFormat="false" ht="15.75" hidden="true" customHeight="true" outlineLevel="0" collapsed="false"/>
    <row r="649" customFormat="false" ht="15.75" hidden="true" customHeight="true" outlineLevel="0" collapsed="false"/>
    <row r="650" customFormat="false" ht="15.75" hidden="true" customHeight="true" outlineLevel="0" collapsed="false"/>
    <row r="651" customFormat="false" ht="15.75" hidden="true" customHeight="true" outlineLevel="0" collapsed="false"/>
    <row r="652" customFormat="false" ht="15.75" hidden="true" customHeight="true" outlineLevel="0" collapsed="false"/>
    <row r="653" customFormat="false" ht="15.75" hidden="true" customHeight="true" outlineLevel="0" collapsed="false"/>
    <row r="654" customFormat="false" ht="15.75" hidden="true" customHeight="true" outlineLevel="0" collapsed="false"/>
    <row r="655" customFormat="false" ht="15.75" hidden="true" customHeight="true" outlineLevel="0" collapsed="false"/>
    <row r="656" customFormat="false" ht="15.75" hidden="true" customHeight="true" outlineLevel="0" collapsed="false"/>
    <row r="657" customFormat="false" ht="15.75" hidden="true" customHeight="true" outlineLevel="0" collapsed="false"/>
    <row r="658" customFormat="false" ht="15.75" hidden="true" customHeight="true" outlineLevel="0" collapsed="false"/>
    <row r="659" customFormat="false" ht="15.75" hidden="true" customHeight="true" outlineLevel="0" collapsed="false"/>
    <row r="660" customFormat="false" ht="15.75" hidden="true" customHeight="true" outlineLevel="0" collapsed="false"/>
    <row r="661" customFormat="false" ht="15.75" hidden="true" customHeight="true" outlineLevel="0" collapsed="false"/>
    <row r="662" customFormat="false" ht="15.75" hidden="true" customHeight="true" outlineLevel="0" collapsed="false"/>
    <row r="663" customFormat="false" ht="15.75" hidden="true" customHeight="true" outlineLevel="0" collapsed="false"/>
    <row r="664" customFormat="false" ht="15.75" hidden="true" customHeight="true" outlineLevel="0" collapsed="false"/>
    <row r="665" customFormat="false" ht="15.75" hidden="true" customHeight="true" outlineLevel="0" collapsed="false"/>
    <row r="666" customFormat="false" ht="15.75" hidden="true" customHeight="true" outlineLevel="0" collapsed="false"/>
    <row r="667" customFormat="false" ht="15.75" hidden="true" customHeight="true" outlineLevel="0" collapsed="false"/>
    <row r="668" customFormat="false" ht="15.75" hidden="true" customHeight="true" outlineLevel="0" collapsed="false"/>
    <row r="669" customFormat="false" ht="15.75" hidden="true" customHeight="true" outlineLevel="0" collapsed="false"/>
    <row r="670" customFormat="false" ht="15.75" hidden="true" customHeight="true" outlineLevel="0" collapsed="false"/>
    <row r="671" customFormat="false" ht="15.75" hidden="true" customHeight="true" outlineLevel="0" collapsed="false"/>
    <row r="672" customFormat="false" ht="15.75" hidden="true" customHeight="true" outlineLevel="0" collapsed="false"/>
    <row r="673" customFormat="false" ht="15.75" hidden="true" customHeight="true" outlineLevel="0" collapsed="false"/>
    <row r="674" customFormat="false" ht="15.75" hidden="true" customHeight="true" outlineLevel="0" collapsed="false"/>
    <row r="675" customFormat="false" ht="15.75" hidden="true" customHeight="true" outlineLevel="0" collapsed="false"/>
    <row r="676" customFormat="false" ht="15.75" hidden="true" customHeight="true" outlineLevel="0" collapsed="false"/>
    <row r="677" customFormat="false" ht="15.75" hidden="true" customHeight="true" outlineLevel="0" collapsed="false"/>
    <row r="678" customFormat="false" ht="15.75" hidden="true" customHeight="true" outlineLevel="0" collapsed="false"/>
    <row r="679" customFormat="false" ht="15.75" hidden="true" customHeight="true" outlineLevel="0" collapsed="false"/>
    <row r="680" customFormat="false" ht="15.75" hidden="true" customHeight="true" outlineLevel="0" collapsed="false"/>
    <row r="681" customFormat="false" ht="15.75" hidden="true" customHeight="true" outlineLevel="0" collapsed="false"/>
    <row r="682" customFormat="false" ht="15.75" hidden="true" customHeight="true" outlineLevel="0" collapsed="false"/>
    <row r="683" customFormat="false" ht="15.75" hidden="true" customHeight="true" outlineLevel="0" collapsed="false"/>
    <row r="684" customFormat="false" ht="15.75" hidden="true" customHeight="true" outlineLevel="0" collapsed="false"/>
    <row r="685" customFormat="false" ht="15.75" hidden="true" customHeight="true" outlineLevel="0" collapsed="false"/>
    <row r="686" customFormat="false" ht="15.75" hidden="true" customHeight="true" outlineLevel="0" collapsed="false"/>
    <row r="687" customFormat="false" ht="15.75" hidden="true" customHeight="true" outlineLevel="0" collapsed="false"/>
    <row r="688" customFormat="false" ht="15.75" hidden="true" customHeight="true" outlineLevel="0" collapsed="false"/>
    <row r="689" customFormat="false" ht="15.75" hidden="true" customHeight="true" outlineLevel="0" collapsed="false"/>
    <row r="690" customFormat="false" ht="15.75" hidden="true" customHeight="true" outlineLevel="0" collapsed="false"/>
    <row r="691" customFormat="false" ht="15.75" hidden="true" customHeight="true" outlineLevel="0" collapsed="false"/>
    <row r="692" customFormat="false" ht="15.75" hidden="true" customHeight="true" outlineLevel="0" collapsed="false"/>
    <row r="693" customFormat="false" ht="15.75" hidden="true" customHeight="true" outlineLevel="0" collapsed="false"/>
    <row r="694" customFormat="false" ht="15.75" hidden="true" customHeight="true" outlineLevel="0" collapsed="false"/>
    <row r="695" customFormat="false" ht="15.75" hidden="true" customHeight="true" outlineLevel="0" collapsed="false"/>
    <row r="696" customFormat="false" ht="15.75" hidden="true" customHeight="true" outlineLevel="0" collapsed="false"/>
    <row r="697" customFormat="false" ht="15.75" hidden="true" customHeight="true" outlineLevel="0" collapsed="false"/>
    <row r="698" customFormat="false" ht="15.75" hidden="true" customHeight="true" outlineLevel="0" collapsed="false"/>
    <row r="699" customFormat="false" ht="15.75" hidden="true" customHeight="true" outlineLevel="0" collapsed="false"/>
    <row r="700" customFormat="false" ht="15.75" hidden="true" customHeight="true" outlineLevel="0" collapsed="false"/>
    <row r="701" customFormat="false" ht="15.75" hidden="true" customHeight="true" outlineLevel="0" collapsed="false"/>
    <row r="702" customFormat="false" ht="15.75" hidden="true" customHeight="true" outlineLevel="0" collapsed="false"/>
    <row r="703" customFormat="false" ht="15.75" hidden="true" customHeight="true" outlineLevel="0" collapsed="false"/>
    <row r="704" customFormat="false" ht="15.75" hidden="true" customHeight="true" outlineLevel="0" collapsed="false"/>
    <row r="705" customFormat="false" ht="15.75" hidden="true" customHeight="true" outlineLevel="0" collapsed="false"/>
    <row r="706" customFormat="false" ht="15.75" hidden="true" customHeight="true" outlineLevel="0" collapsed="false"/>
    <row r="707" customFormat="false" ht="15.75" hidden="true" customHeight="true" outlineLevel="0" collapsed="false"/>
    <row r="708" customFormat="false" ht="15.75" hidden="true" customHeight="true" outlineLevel="0" collapsed="false"/>
    <row r="709" customFormat="false" ht="15.75" hidden="true" customHeight="true" outlineLevel="0" collapsed="false"/>
    <row r="710" customFormat="false" ht="15.75" hidden="true" customHeight="true" outlineLevel="0" collapsed="false"/>
    <row r="711" customFormat="false" ht="15.75" hidden="true" customHeight="true" outlineLevel="0" collapsed="false"/>
    <row r="712" customFormat="false" ht="15.75" hidden="true" customHeight="true" outlineLevel="0" collapsed="false"/>
    <row r="713" customFormat="false" ht="15.75" hidden="true" customHeight="true" outlineLevel="0" collapsed="false"/>
    <row r="714" customFormat="false" ht="15.75" hidden="true" customHeight="true" outlineLevel="0" collapsed="false"/>
    <row r="715" customFormat="false" ht="15.75" hidden="true" customHeight="true" outlineLevel="0" collapsed="false"/>
    <row r="716" customFormat="false" ht="15.75" hidden="true" customHeight="true" outlineLevel="0" collapsed="false"/>
    <row r="717" customFormat="false" ht="15.75" hidden="true" customHeight="true" outlineLevel="0" collapsed="false"/>
    <row r="718" customFormat="false" ht="15.75" hidden="true" customHeight="true" outlineLevel="0" collapsed="false"/>
    <row r="719" customFormat="false" ht="15.75" hidden="true" customHeight="true" outlineLevel="0" collapsed="false"/>
    <row r="720" customFormat="false" ht="15.75" hidden="true" customHeight="true" outlineLevel="0" collapsed="false"/>
    <row r="721" customFormat="false" ht="15.75" hidden="true" customHeight="true" outlineLevel="0" collapsed="false"/>
    <row r="722" customFormat="false" ht="15.75" hidden="true" customHeight="true" outlineLevel="0" collapsed="false"/>
    <row r="723" customFormat="false" ht="15.75" hidden="true" customHeight="true" outlineLevel="0" collapsed="false"/>
    <row r="724" customFormat="false" ht="15.75" hidden="true" customHeight="true" outlineLevel="0" collapsed="false"/>
    <row r="725" customFormat="false" ht="15.75" hidden="true" customHeight="true" outlineLevel="0" collapsed="false"/>
    <row r="726" customFormat="false" ht="15.75" hidden="true" customHeight="true" outlineLevel="0" collapsed="false"/>
    <row r="727" customFormat="false" ht="15.75" hidden="true" customHeight="true" outlineLevel="0" collapsed="false"/>
    <row r="728" customFormat="false" ht="15.75" hidden="true" customHeight="true" outlineLevel="0" collapsed="false"/>
    <row r="729" customFormat="false" ht="15.75" hidden="true" customHeight="true" outlineLevel="0" collapsed="false"/>
    <row r="730" customFormat="false" ht="15.75" hidden="true" customHeight="true" outlineLevel="0" collapsed="false"/>
    <row r="731" customFormat="false" ht="15.75" hidden="true" customHeight="true" outlineLevel="0" collapsed="false"/>
    <row r="732" customFormat="false" ht="15.75" hidden="true" customHeight="true" outlineLevel="0" collapsed="false"/>
    <row r="733" customFormat="false" ht="15.75" hidden="true" customHeight="true" outlineLevel="0" collapsed="false"/>
    <row r="734" customFormat="false" ht="15.75" hidden="true" customHeight="true" outlineLevel="0" collapsed="false"/>
    <row r="735" customFormat="false" ht="15.75" hidden="true" customHeight="true" outlineLevel="0" collapsed="false"/>
    <row r="736" customFormat="false" ht="15.75" hidden="true" customHeight="true" outlineLevel="0" collapsed="false"/>
    <row r="737" customFormat="false" ht="15.75" hidden="true" customHeight="true" outlineLevel="0" collapsed="false"/>
    <row r="738" customFormat="false" ht="15.75" hidden="true" customHeight="true" outlineLevel="0" collapsed="false"/>
    <row r="739" customFormat="false" ht="15.75" hidden="true" customHeight="true" outlineLevel="0" collapsed="false"/>
    <row r="740" customFormat="false" ht="15.75" hidden="true" customHeight="true" outlineLevel="0" collapsed="false"/>
    <row r="741" customFormat="false" ht="15.75" hidden="true" customHeight="true" outlineLevel="0" collapsed="false"/>
    <row r="742" customFormat="false" ht="15.75" hidden="true" customHeight="true" outlineLevel="0" collapsed="false"/>
    <row r="743" customFormat="false" ht="15.75" hidden="true" customHeight="true" outlineLevel="0" collapsed="false"/>
    <row r="744" customFormat="false" ht="15.75" hidden="true" customHeight="true" outlineLevel="0" collapsed="false"/>
    <row r="745" customFormat="false" ht="15.75" hidden="true" customHeight="true" outlineLevel="0" collapsed="false"/>
    <row r="746" customFormat="false" ht="15.75" hidden="true" customHeight="true" outlineLevel="0" collapsed="false"/>
    <row r="747" customFormat="false" ht="15.75" hidden="true" customHeight="true" outlineLevel="0" collapsed="false"/>
    <row r="748" customFormat="false" ht="15.75" hidden="true" customHeight="true" outlineLevel="0" collapsed="false"/>
    <row r="749" customFormat="false" ht="15.75" hidden="true" customHeight="true" outlineLevel="0" collapsed="false"/>
    <row r="750" customFormat="false" ht="15.75" hidden="true" customHeight="true" outlineLevel="0" collapsed="false"/>
    <row r="751" customFormat="false" ht="15.75" hidden="true" customHeight="true" outlineLevel="0" collapsed="false"/>
    <row r="752" customFormat="false" ht="15.75" hidden="true" customHeight="true" outlineLevel="0" collapsed="false"/>
    <row r="753" customFormat="false" ht="15.75" hidden="true" customHeight="true" outlineLevel="0" collapsed="false"/>
    <row r="754" customFormat="false" ht="15.75" hidden="true" customHeight="true" outlineLevel="0" collapsed="false"/>
    <row r="755" customFormat="false" ht="15.75" hidden="true" customHeight="true" outlineLevel="0" collapsed="false"/>
    <row r="756" customFormat="false" ht="15.75" hidden="true" customHeight="true" outlineLevel="0" collapsed="false"/>
    <row r="757" customFormat="false" ht="15.75" hidden="true" customHeight="true" outlineLevel="0" collapsed="false"/>
    <row r="758" customFormat="false" ht="15.75" hidden="true" customHeight="true" outlineLevel="0" collapsed="false"/>
    <row r="759" customFormat="false" ht="15.75" hidden="true" customHeight="true" outlineLevel="0" collapsed="false"/>
    <row r="760" customFormat="false" ht="15.75" hidden="true" customHeight="true" outlineLevel="0" collapsed="false"/>
    <row r="761" customFormat="false" ht="15.75" hidden="true" customHeight="true" outlineLevel="0" collapsed="false"/>
    <row r="762" customFormat="false" ht="15.75" hidden="true" customHeight="true" outlineLevel="0" collapsed="false"/>
    <row r="763" customFormat="false" ht="15.75" hidden="true" customHeight="true" outlineLevel="0" collapsed="false"/>
    <row r="764" customFormat="false" ht="15.75" hidden="true" customHeight="true" outlineLevel="0" collapsed="false"/>
    <row r="765" customFormat="false" ht="15.75" hidden="true" customHeight="true" outlineLevel="0" collapsed="false"/>
    <row r="766" customFormat="false" ht="15.75" hidden="true" customHeight="true" outlineLevel="0" collapsed="false"/>
    <row r="767" customFormat="false" ht="15.75" hidden="true" customHeight="true" outlineLevel="0" collapsed="false"/>
    <row r="768" customFormat="false" ht="15.75" hidden="true" customHeight="true" outlineLevel="0" collapsed="false"/>
    <row r="769" customFormat="false" ht="15.75" hidden="true" customHeight="true" outlineLevel="0" collapsed="false"/>
    <row r="770" customFormat="false" ht="15.75" hidden="true" customHeight="true" outlineLevel="0" collapsed="false"/>
    <row r="771" customFormat="false" ht="15.75" hidden="true" customHeight="true" outlineLevel="0" collapsed="false"/>
    <row r="772" customFormat="false" ht="15.75" hidden="true" customHeight="true" outlineLevel="0" collapsed="false"/>
    <row r="773" customFormat="false" ht="15.75" hidden="true" customHeight="true" outlineLevel="0" collapsed="false"/>
    <row r="774" customFormat="false" ht="15.75" hidden="true" customHeight="true" outlineLevel="0" collapsed="false"/>
    <row r="775" customFormat="false" ht="15.75" hidden="true" customHeight="true" outlineLevel="0" collapsed="false"/>
    <row r="776" customFormat="false" ht="15.75" hidden="true" customHeight="true" outlineLevel="0" collapsed="false"/>
    <row r="777" customFormat="false" ht="15.75" hidden="true" customHeight="true" outlineLevel="0" collapsed="false"/>
    <row r="778" customFormat="false" ht="15.75" hidden="true" customHeight="true" outlineLevel="0" collapsed="false"/>
    <row r="779" customFormat="false" ht="15.75" hidden="true" customHeight="true" outlineLevel="0" collapsed="false"/>
    <row r="780" customFormat="false" ht="15.75" hidden="true" customHeight="true" outlineLevel="0" collapsed="false"/>
    <row r="781" customFormat="false" ht="15.75" hidden="true" customHeight="true" outlineLevel="0" collapsed="false"/>
    <row r="782" customFormat="false" ht="15.75" hidden="true" customHeight="true" outlineLevel="0" collapsed="false"/>
    <row r="783" customFormat="false" ht="15.75" hidden="true" customHeight="true" outlineLevel="0" collapsed="false"/>
    <row r="784" customFormat="false" ht="15.75" hidden="true" customHeight="true" outlineLevel="0" collapsed="false"/>
    <row r="785" customFormat="false" ht="15.75" hidden="true" customHeight="true" outlineLevel="0" collapsed="false"/>
    <row r="786" customFormat="false" ht="15.75" hidden="true" customHeight="true" outlineLevel="0" collapsed="false"/>
    <row r="787" customFormat="false" ht="15.75" hidden="true" customHeight="true" outlineLevel="0" collapsed="false"/>
    <row r="788" customFormat="false" ht="15.75" hidden="true" customHeight="true" outlineLevel="0" collapsed="false"/>
    <row r="789" customFormat="false" ht="15.75" hidden="true" customHeight="true" outlineLevel="0" collapsed="false"/>
    <row r="790" customFormat="false" ht="15.75" hidden="true" customHeight="true" outlineLevel="0" collapsed="false"/>
    <row r="791" customFormat="false" ht="15.75" hidden="true" customHeight="true" outlineLevel="0" collapsed="false"/>
    <row r="792" customFormat="false" ht="15.75" hidden="true" customHeight="true" outlineLevel="0" collapsed="false"/>
    <row r="793" customFormat="false" ht="15.75" hidden="true" customHeight="true" outlineLevel="0" collapsed="false"/>
    <row r="794" customFormat="false" ht="15.75" hidden="true" customHeight="true" outlineLevel="0" collapsed="false"/>
    <row r="795" customFormat="false" ht="15.75" hidden="true" customHeight="true" outlineLevel="0" collapsed="false"/>
    <row r="796" customFormat="false" ht="15.75" hidden="true" customHeight="true" outlineLevel="0" collapsed="false"/>
    <row r="797" customFormat="false" ht="15.75" hidden="true" customHeight="true" outlineLevel="0" collapsed="false"/>
    <row r="798" customFormat="false" ht="15.75" hidden="true" customHeight="true" outlineLevel="0" collapsed="false"/>
    <row r="799" customFormat="false" ht="15.75" hidden="true" customHeight="true" outlineLevel="0" collapsed="false"/>
    <row r="800" customFormat="false" ht="15.75" hidden="true" customHeight="true" outlineLevel="0" collapsed="false"/>
    <row r="801" customFormat="false" ht="15.75" hidden="true" customHeight="true" outlineLevel="0" collapsed="false"/>
    <row r="802" customFormat="false" ht="15.75" hidden="true" customHeight="true" outlineLevel="0" collapsed="false"/>
    <row r="803" customFormat="false" ht="15.75" hidden="true" customHeight="true" outlineLevel="0" collapsed="false"/>
    <row r="804" customFormat="false" ht="15.75" hidden="true" customHeight="true" outlineLevel="0" collapsed="false"/>
    <row r="805" customFormat="false" ht="15.75" hidden="true" customHeight="true" outlineLevel="0" collapsed="false"/>
    <row r="806" customFormat="false" ht="15.75" hidden="true" customHeight="true" outlineLevel="0" collapsed="false"/>
    <row r="807" customFormat="false" ht="15.75" hidden="true" customHeight="true" outlineLevel="0" collapsed="false"/>
    <row r="808" customFormat="false" ht="15.75" hidden="true" customHeight="true" outlineLevel="0" collapsed="false"/>
    <row r="809" customFormat="false" ht="15.75" hidden="true" customHeight="true" outlineLevel="0" collapsed="false"/>
    <row r="810" customFormat="false" ht="15.75" hidden="true" customHeight="true" outlineLevel="0" collapsed="false"/>
    <row r="811" customFormat="false" ht="15.75" hidden="true" customHeight="true" outlineLevel="0" collapsed="false"/>
    <row r="812" customFormat="false" ht="15.75" hidden="true" customHeight="true" outlineLevel="0" collapsed="false"/>
    <row r="813" customFormat="false" ht="15.75" hidden="true" customHeight="true" outlineLevel="0" collapsed="false"/>
    <row r="814" customFormat="false" ht="15.75" hidden="true" customHeight="true" outlineLevel="0" collapsed="false"/>
    <row r="815" customFormat="false" ht="15.75" hidden="true" customHeight="true" outlineLevel="0" collapsed="false"/>
    <row r="816" customFormat="false" ht="15.75" hidden="true" customHeight="true" outlineLevel="0" collapsed="false"/>
    <row r="817" customFormat="false" ht="15.75" hidden="true" customHeight="true" outlineLevel="0" collapsed="false"/>
    <row r="818" customFormat="false" ht="15.75" hidden="true" customHeight="true" outlineLevel="0" collapsed="false"/>
    <row r="819" customFormat="false" ht="15.75" hidden="true" customHeight="true" outlineLevel="0" collapsed="false"/>
    <row r="820" customFormat="false" ht="15.75" hidden="true" customHeight="true" outlineLevel="0" collapsed="false"/>
    <row r="821" customFormat="false" ht="15.75" hidden="true" customHeight="true" outlineLevel="0" collapsed="false"/>
    <row r="822" customFormat="false" ht="15.75" hidden="true" customHeight="true" outlineLevel="0" collapsed="false"/>
    <row r="823" customFormat="false" ht="15.75" hidden="true" customHeight="true" outlineLevel="0" collapsed="false"/>
    <row r="824" customFormat="false" ht="15.75" hidden="true" customHeight="true" outlineLevel="0" collapsed="false"/>
    <row r="825" customFormat="false" ht="15.75" hidden="true" customHeight="true" outlineLevel="0" collapsed="false"/>
    <row r="826" customFormat="false" ht="15.75" hidden="true" customHeight="true" outlineLevel="0" collapsed="false"/>
    <row r="827" customFormat="false" ht="15.75" hidden="true" customHeight="true" outlineLevel="0" collapsed="false"/>
    <row r="828" customFormat="false" ht="15.75" hidden="true" customHeight="true" outlineLevel="0" collapsed="false"/>
    <row r="829" customFormat="false" ht="15.75" hidden="true" customHeight="true" outlineLevel="0" collapsed="false"/>
    <row r="830" customFormat="false" ht="15.75" hidden="true" customHeight="true" outlineLevel="0" collapsed="false"/>
    <row r="831" customFormat="false" ht="15.75" hidden="true" customHeight="true" outlineLevel="0" collapsed="false"/>
    <row r="832" customFormat="false" ht="15.75" hidden="true" customHeight="true" outlineLevel="0" collapsed="false"/>
    <row r="833" customFormat="false" ht="15.75" hidden="true" customHeight="true" outlineLevel="0" collapsed="false"/>
    <row r="834" customFormat="false" ht="15.75" hidden="true" customHeight="true" outlineLevel="0" collapsed="false"/>
    <row r="835" customFormat="false" ht="15.75" hidden="true" customHeight="true" outlineLevel="0" collapsed="false"/>
    <row r="836" customFormat="false" ht="15.75" hidden="true" customHeight="true" outlineLevel="0" collapsed="false"/>
    <row r="837" customFormat="false" ht="15.75" hidden="true" customHeight="true" outlineLevel="0" collapsed="false"/>
    <row r="838" customFormat="false" ht="15.75" hidden="true" customHeight="true" outlineLevel="0" collapsed="false"/>
    <row r="839" customFormat="false" ht="15.75" hidden="true" customHeight="true" outlineLevel="0" collapsed="false"/>
    <row r="840" customFormat="false" ht="15.75" hidden="true" customHeight="true" outlineLevel="0" collapsed="false"/>
    <row r="841" customFormat="false" ht="15.75" hidden="true" customHeight="true" outlineLevel="0" collapsed="false"/>
    <row r="842" customFormat="false" ht="15.75" hidden="true" customHeight="true" outlineLevel="0" collapsed="false"/>
    <row r="843" customFormat="false" ht="15.75" hidden="true" customHeight="true" outlineLevel="0" collapsed="false"/>
    <row r="844" customFormat="false" ht="15.75" hidden="true" customHeight="true" outlineLevel="0" collapsed="false"/>
    <row r="845" customFormat="false" ht="15.75" hidden="true" customHeight="true" outlineLevel="0" collapsed="false"/>
    <row r="846" customFormat="false" ht="15.75" hidden="true" customHeight="true" outlineLevel="0" collapsed="false"/>
    <row r="847" customFormat="false" ht="15.75" hidden="true" customHeight="true" outlineLevel="0" collapsed="false"/>
    <row r="848" customFormat="false" ht="15.75" hidden="true" customHeight="true" outlineLevel="0" collapsed="false"/>
    <row r="849" customFormat="false" ht="15.75" hidden="true" customHeight="true" outlineLevel="0" collapsed="false"/>
    <row r="850" customFormat="false" ht="15.75" hidden="true" customHeight="true" outlineLevel="0" collapsed="false"/>
    <row r="851" customFormat="false" ht="15.75" hidden="true" customHeight="true" outlineLevel="0" collapsed="false"/>
    <row r="852" customFormat="false" ht="15.75" hidden="true" customHeight="true" outlineLevel="0" collapsed="false"/>
    <row r="853" customFormat="false" ht="15.75" hidden="true" customHeight="true" outlineLevel="0" collapsed="false"/>
    <row r="854" customFormat="false" ht="15.75" hidden="true" customHeight="true" outlineLevel="0" collapsed="false"/>
    <row r="855" customFormat="false" ht="15.75" hidden="true" customHeight="true" outlineLevel="0" collapsed="false"/>
    <row r="856" customFormat="false" ht="15.75" hidden="true" customHeight="true" outlineLevel="0" collapsed="false"/>
    <row r="857" customFormat="false" ht="15.75" hidden="true" customHeight="true" outlineLevel="0" collapsed="false"/>
    <row r="858" customFormat="false" ht="15.75" hidden="true" customHeight="true" outlineLevel="0" collapsed="false"/>
    <row r="859" customFormat="false" ht="15.75" hidden="true" customHeight="true" outlineLevel="0" collapsed="false"/>
    <row r="860" customFormat="false" ht="15.75" hidden="true" customHeight="true" outlineLevel="0" collapsed="false"/>
    <row r="861" customFormat="false" ht="15.75" hidden="true" customHeight="true" outlineLevel="0" collapsed="false"/>
    <row r="862" customFormat="false" ht="15.75" hidden="true" customHeight="true" outlineLevel="0" collapsed="false"/>
    <row r="863" customFormat="false" ht="15.75" hidden="true" customHeight="true" outlineLevel="0" collapsed="false"/>
    <row r="864" customFormat="false" ht="15.75" hidden="true" customHeight="true" outlineLevel="0" collapsed="false"/>
    <row r="865" customFormat="false" ht="15.75" hidden="true" customHeight="true" outlineLevel="0" collapsed="false"/>
    <row r="866" customFormat="false" ht="15.75" hidden="true" customHeight="true" outlineLevel="0" collapsed="false"/>
    <row r="867" customFormat="false" ht="15.75" hidden="true" customHeight="true" outlineLevel="0" collapsed="false"/>
    <row r="868" customFormat="false" ht="15.75" hidden="true" customHeight="true" outlineLevel="0" collapsed="false"/>
    <row r="869" customFormat="false" ht="15.75" hidden="true" customHeight="true" outlineLevel="0" collapsed="false"/>
    <row r="870" customFormat="false" ht="15.75" hidden="true" customHeight="true" outlineLevel="0" collapsed="false"/>
    <row r="871" customFormat="false" ht="15.75" hidden="true" customHeight="true" outlineLevel="0" collapsed="false"/>
    <row r="872" customFormat="false" ht="15.75" hidden="true" customHeight="true" outlineLevel="0" collapsed="false"/>
    <row r="873" customFormat="false" ht="15.75" hidden="true" customHeight="true" outlineLevel="0" collapsed="false"/>
    <row r="874" customFormat="false" ht="15.75" hidden="true" customHeight="true" outlineLevel="0" collapsed="false"/>
    <row r="875" customFormat="false" ht="15.75" hidden="true" customHeight="true" outlineLevel="0" collapsed="false"/>
    <row r="876" customFormat="false" ht="15.75" hidden="true" customHeight="true" outlineLevel="0" collapsed="false"/>
    <row r="877" customFormat="false" ht="15.75" hidden="true" customHeight="true" outlineLevel="0" collapsed="false"/>
    <row r="878" customFormat="false" ht="15.75" hidden="true" customHeight="true" outlineLevel="0" collapsed="false"/>
    <row r="879" customFormat="false" ht="15.75" hidden="true" customHeight="true" outlineLevel="0" collapsed="false"/>
    <row r="880" customFormat="false" ht="15.75" hidden="true" customHeight="true" outlineLevel="0" collapsed="false"/>
    <row r="881" customFormat="false" ht="15.75" hidden="true" customHeight="true" outlineLevel="0" collapsed="false"/>
    <row r="882" customFormat="false" ht="15.75" hidden="true" customHeight="true" outlineLevel="0" collapsed="false"/>
    <row r="883" customFormat="false" ht="15.75" hidden="true" customHeight="true" outlineLevel="0" collapsed="false"/>
    <row r="884" customFormat="false" ht="15.75" hidden="true" customHeight="true" outlineLevel="0" collapsed="false"/>
    <row r="885" customFormat="false" ht="15.75" hidden="true" customHeight="true" outlineLevel="0" collapsed="false"/>
    <row r="886" customFormat="false" ht="15.75" hidden="true" customHeight="true" outlineLevel="0" collapsed="false"/>
    <row r="887" customFormat="false" ht="15.75" hidden="true" customHeight="true" outlineLevel="0" collapsed="false"/>
    <row r="888" customFormat="false" ht="15.75" hidden="true" customHeight="true" outlineLevel="0" collapsed="false"/>
    <row r="889" customFormat="false" ht="15.75" hidden="true" customHeight="true" outlineLevel="0" collapsed="false"/>
    <row r="890" customFormat="false" ht="15.75" hidden="true" customHeight="true" outlineLevel="0" collapsed="false"/>
    <row r="891" customFormat="false" ht="15.75" hidden="true" customHeight="true" outlineLevel="0" collapsed="false"/>
    <row r="892" customFormat="false" ht="15.75" hidden="true" customHeight="true" outlineLevel="0" collapsed="false"/>
    <row r="893" customFormat="false" ht="15.75" hidden="true" customHeight="true" outlineLevel="0" collapsed="false"/>
    <row r="894" customFormat="false" ht="15.75" hidden="true" customHeight="true" outlineLevel="0" collapsed="false"/>
    <row r="895" customFormat="false" ht="15.75" hidden="true" customHeight="true" outlineLevel="0" collapsed="false"/>
    <row r="896" customFormat="false" ht="15.75" hidden="true" customHeight="true" outlineLevel="0" collapsed="false"/>
    <row r="897" customFormat="false" ht="15.75" hidden="true" customHeight="true" outlineLevel="0" collapsed="false"/>
    <row r="898" customFormat="false" ht="15.75" hidden="true" customHeight="true" outlineLevel="0" collapsed="false"/>
    <row r="899" customFormat="false" ht="15.75" hidden="true" customHeight="true" outlineLevel="0" collapsed="false"/>
    <row r="900" customFormat="false" ht="15.75" hidden="true" customHeight="true" outlineLevel="0" collapsed="false"/>
    <row r="901" customFormat="false" ht="15.75" hidden="true" customHeight="true" outlineLevel="0" collapsed="false"/>
    <row r="902" customFormat="false" ht="15.75" hidden="true" customHeight="true" outlineLevel="0" collapsed="false"/>
    <row r="903" customFormat="false" ht="15.75" hidden="true" customHeight="true" outlineLevel="0" collapsed="false"/>
    <row r="904" customFormat="false" ht="15.75" hidden="true" customHeight="true" outlineLevel="0" collapsed="false"/>
    <row r="905" customFormat="false" ht="15.75" hidden="true" customHeight="true" outlineLevel="0" collapsed="false"/>
    <row r="906" customFormat="false" ht="15.75" hidden="true" customHeight="true" outlineLevel="0" collapsed="false"/>
    <row r="907" customFormat="false" ht="15.75" hidden="true" customHeight="true" outlineLevel="0" collapsed="false"/>
    <row r="908" customFormat="false" ht="15.75" hidden="true" customHeight="true" outlineLevel="0" collapsed="false"/>
    <row r="909" customFormat="false" ht="15.75" hidden="true" customHeight="true" outlineLevel="0" collapsed="false"/>
    <row r="910" customFormat="false" ht="15.75" hidden="true" customHeight="true" outlineLevel="0" collapsed="false"/>
    <row r="911" customFormat="false" ht="15.75" hidden="true" customHeight="true" outlineLevel="0" collapsed="false"/>
    <row r="912" customFormat="false" ht="15.75" hidden="true" customHeight="true" outlineLevel="0" collapsed="false"/>
    <row r="913" customFormat="false" ht="15.75" hidden="true" customHeight="true" outlineLevel="0" collapsed="false"/>
    <row r="914" customFormat="false" ht="15.75" hidden="true" customHeight="true" outlineLevel="0" collapsed="false"/>
    <row r="915" customFormat="false" ht="15.75" hidden="true" customHeight="true" outlineLevel="0" collapsed="false"/>
    <row r="916" customFormat="false" ht="15.75" hidden="true" customHeight="true" outlineLevel="0" collapsed="false"/>
    <row r="917" customFormat="false" ht="15.75" hidden="true" customHeight="true" outlineLevel="0" collapsed="false"/>
    <row r="918" customFormat="false" ht="15.75" hidden="true" customHeight="true" outlineLevel="0" collapsed="false"/>
    <row r="919" customFormat="false" ht="15.75" hidden="true" customHeight="true" outlineLevel="0" collapsed="false"/>
    <row r="920" customFormat="false" ht="15.75" hidden="true" customHeight="true" outlineLevel="0" collapsed="false"/>
    <row r="921" customFormat="false" ht="15.75" hidden="true" customHeight="true" outlineLevel="0" collapsed="false"/>
    <row r="922" customFormat="false" ht="15.75" hidden="true" customHeight="true" outlineLevel="0" collapsed="false"/>
    <row r="923" customFormat="false" ht="15.75" hidden="true" customHeight="true" outlineLevel="0" collapsed="false"/>
    <row r="924" customFormat="false" ht="15.75" hidden="true" customHeight="true" outlineLevel="0" collapsed="false"/>
    <row r="925" customFormat="false" ht="15.75" hidden="true" customHeight="true" outlineLevel="0" collapsed="false"/>
    <row r="926" customFormat="false" ht="15.75" hidden="true" customHeight="true" outlineLevel="0" collapsed="false"/>
    <row r="927" customFormat="false" ht="15.75" hidden="true" customHeight="true" outlineLevel="0" collapsed="false"/>
    <row r="928" customFormat="false" ht="15.75" hidden="true" customHeight="true" outlineLevel="0" collapsed="false"/>
    <row r="929" customFormat="false" ht="15.75" hidden="true" customHeight="true" outlineLevel="0" collapsed="false"/>
    <row r="930" customFormat="false" ht="15.75" hidden="true" customHeight="true" outlineLevel="0" collapsed="false"/>
    <row r="931" customFormat="false" ht="15.75" hidden="true" customHeight="true" outlineLevel="0" collapsed="false"/>
    <row r="932" customFormat="false" ht="15.75" hidden="true" customHeight="true" outlineLevel="0" collapsed="false"/>
    <row r="933" customFormat="false" ht="15.75" hidden="true" customHeight="true" outlineLevel="0" collapsed="false"/>
    <row r="934" customFormat="false" ht="15.75" hidden="true" customHeight="true" outlineLevel="0" collapsed="false"/>
    <row r="935" customFormat="false" ht="15.75" hidden="true" customHeight="true" outlineLevel="0" collapsed="false"/>
    <row r="936" customFormat="false" ht="15.75" hidden="true" customHeight="true" outlineLevel="0" collapsed="false"/>
    <row r="937" customFormat="false" ht="15.75" hidden="true" customHeight="true" outlineLevel="0" collapsed="false"/>
    <row r="938" customFormat="false" ht="15.75" hidden="true" customHeight="true" outlineLevel="0" collapsed="false"/>
    <row r="939" customFormat="false" ht="15.75" hidden="true" customHeight="true" outlineLevel="0" collapsed="false"/>
    <row r="940" customFormat="false" ht="15.75" hidden="true" customHeight="true" outlineLevel="0" collapsed="false"/>
    <row r="941" customFormat="false" ht="15.75" hidden="true" customHeight="true" outlineLevel="0" collapsed="false"/>
    <row r="942" customFormat="false" ht="15.75" hidden="true" customHeight="true" outlineLevel="0" collapsed="false"/>
    <row r="943" customFormat="false" ht="15.75" hidden="true" customHeight="true" outlineLevel="0" collapsed="false"/>
    <row r="944" customFormat="false" ht="15.75" hidden="true" customHeight="true" outlineLevel="0" collapsed="false"/>
    <row r="945" customFormat="false" ht="15.75" hidden="true" customHeight="true" outlineLevel="0" collapsed="false"/>
    <row r="946" customFormat="false" ht="15.75" hidden="true" customHeight="true" outlineLevel="0" collapsed="false"/>
    <row r="947" customFormat="false" ht="15.75" hidden="true" customHeight="true" outlineLevel="0" collapsed="false"/>
    <row r="948" customFormat="false" ht="15.75" hidden="true" customHeight="true" outlineLevel="0" collapsed="false"/>
    <row r="949" customFormat="false" ht="15.75" hidden="true" customHeight="true" outlineLevel="0" collapsed="false"/>
    <row r="950" customFormat="false" ht="15.75" hidden="true" customHeight="true" outlineLevel="0" collapsed="false"/>
    <row r="951" customFormat="false" ht="15.75" hidden="true" customHeight="true" outlineLevel="0" collapsed="false"/>
    <row r="952" customFormat="false" ht="15.75" hidden="true" customHeight="true" outlineLevel="0" collapsed="false"/>
    <row r="953" customFormat="false" ht="15.75" hidden="true" customHeight="true" outlineLevel="0" collapsed="false"/>
    <row r="954" customFormat="false" ht="15.75" hidden="true" customHeight="true" outlineLevel="0" collapsed="false"/>
    <row r="955" customFormat="false" ht="15.75" hidden="true" customHeight="true" outlineLevel="0" collapsed="false"/>
    <row r="956" customFormat="false" ht="15.75" hidden="true" customHeight="true" outlineLevel="0" collapsed="false"/>
    <row r="957" customFormat="false" ht="15.75" hidden="true" customHeight="true" outlineLevel="0" collapsed="false"/>
    <row r="958" customFormat="false" ht="15.75" hidden="true" customHeight="true" outlineLevel="0" collapsed="false"/>
    <row r="959" customFormat="false" ht="15.75" hidden="true" customHeight="true" outlineLevel="0" collapsed="false"/>
    <row r="960" customFormat="false" ht="15.75" hidden="true" customHeight="true" outlineLevel="0" collapsed="false"/>
    <row r="961" customFormat="false" ht="15.75" hidden="true" customHeight="true" outlineLevel="0" collapsed="false"/>
    <row r="962" customFormat="false" ht="15.75" hidden="true" customHeight="true" outlineLevel="0" collapsed="false"/>
    <row r="963" customFormat="false" ht="15.75" hidden="true" customHeight="true" outlineLevel="0" collapsed="false"/>
    <row r="964" customFormat="false" ht="15.75" hidden="true" customHeight="true" outlineLevel="0" collapsed="false"/>
    <row r="965" customFormat="false" ht="15.75" hidden="true" customHeight="true" outlineLevel="0" collapsed="false"/>
    <row r="966" customFormat="false" ht="15.75" hidden="true" customHeight="true" outlineLevel="0" collapsed="false"/>
    <row r="967" customFormat="false" ht="15.75" hidden="true" customHeight="true" outlineLevel="0" collapsed="false"/>
    <row r="968" customFormat="false" ht="15.75" hidden="true" customHeight="true" outlineLevel="0" collapsed="false"/>
    <row r="969" customFormat="false" ht="15.75" hidden="true" customHeight="true" outlineLevel="0" collapsed="false"/>
    <row r="970" customFormat="false" ht="15.75" hidden="true" customHeight="true" outlineLevel="0" collapsed="false"/>
    <row r="971" customFormat="false" ht="15.75" hidden="true" customHeight="true" outlineLevel="0" collapsed="false"/>
    <row r="972" customFormat="false" ht="15.75" hidden="true" customHeight="true" outlineLevel="0" collapsed="false"/>
    <row r="973" customFormat="false" ht="15.75" hidden="true" customHeight="true" outlineLevel="0" collapsed="false"/>
    <row r="974" customFormat="false" ht="15.75" hidden="true" customHeight="true" outlineLevel="0" collapsed="false"/>
    <row r="975" customFormat="false" ht="15.75" hidden="true" customHeight="true" outlineLevel="0" collapsed="false"/>
    <row r="976" customFormat="false" ht="15.75" hidden="true" customHeight="true" outlineLevel="0" collapsed="false"/>
    <row r="977" customFormat="false" ht="15.75" hidden="true" customHeight="true" outlineLevel="0" collapsed="false"/>
    <row r="978" customFormat="false" ht="15.75" hidden="true" customHeight="true" outlineLevel="0" collapsed="false"/>
    <row r="979" customFormat="false" ht="15.75" hidden="true" customHeight="true" outlineLevel="0" collapsed="false"/>
    <row r="980" customFormat="false" ht="15.75" hidden="true" customHeight="true" outlineLevel="0" collapsed="false"/>
    <row r="981" customFormat="false" ht="15.75" hidden="true" customHeight="true" outlineLevel="0" collapsed="false"/>
    <row r="982" customFormat="false" ht="15.75" hidden="true" customHeight="true" outlineLevel="0" collapsed="false"/>
    <row r="983" customFormat="false" ht="15.75" hidden="true" customHeight="true" outlineLevel="0" collapsed="false"/>
    <row r="984" customFormat="false" ht="15.75" hidden="true" customHeight="true" outlineLevel="0" collapsed="false"/>
    <row r="985" customFormat="false" ht="15.75" hidden="true" customHeight="true" outlineLevel="0" collapsed="false"/>
    <row r="986" customFormat="false" ht="15.75" hidden="true" customHeight="true" outlineLevel="0" collapsed="false"/>
    <row r="987" customFormat="false" ht="15.75" hidden="true" customHeight="true" outlineLevel="0" collapsed="false"/>
    <row r="988" customFormat="false" ht="15.75" hidden="true" customHeight="true" outlineLevel="0" collapsed="false"/>
    <row r="989" customFormat="false" ht="15.75" hidden="true" customHeight="true" outlineLevel="0" collapsed="false"/>
    <row r="990" customFormat="false" ht="15.75" hidden="true" customHeight="true" outlineLevel="0" collapsed="false"/>
    <row r="991" customFormat="false" ht="15.75" hidden="true" customHeight="true" outlineLevel="0" collapsed="false"/>
    <row r="992" customFormat="false" ht="15.75" hidden="true" customHeight="true" outlineLevel="0" collapsed="false"/>
    <row r="993" customFormat="false" ht="15.75" hidden="true" customHeight="true" outlineLevel="0" collapsed="false"/>
    <row r="994" customFormat="false" ht="15.75" hidden="true" customHeight="true" outlineLevel="0" collapsed="false"/>
    <row r="995" customFormat="false" ht="15.75" hidden="true" customHeight="true" outlineLevel="0" collapsed="false"/>
    <row r="996" customFormat="false" ht="15.75" hidden="true" customHeight="true" outlineLevel="0" collapsed="false"/>
    <row r="997" customFormat="false" ht="15.75" hidden="true" customHeight="true" outlineLevel="0" collapsed="false"/>
    <row r="998" customFormat="false" ht="15.75" hidden="true" customHeight="true" outlineLevel="0" collapsed="false"/>
    <row r="999" customFormat="false" ht="15.75" hidden="true" customHeight="true" outlineLevel="0" collapsed="false"/>
    <row r="1000" customFormat="false" ht="15.75" hidden="true" customHeight="true" outlineLevel="0" collapsed="false"/>
    <row r="1001" customFormat="false" ht="15.75" hidden="true" customHeight="true" outlineLevel="0" collapsed="false"/>
    <row r="1002" customFormat="false" ht="15.75" hidden="true" customHeight="true" outlineLevel="0" collapsed="false"/>
    <row r="1003" customFormat="false" ht="15.75" hidden="true" customHeight="true" outlineLevel="0" collapsed="false"/>
    <row r="1004" customFormat="false" ht="15.75" hidden="true" customHeight="true" outlineLevel="0" collapsed="false"/>
    <row r="1005" customFormat="false" ht="15.75" hidden="true" customHeight="true" outlineLevel="0" collapsed="false"/>
    <row r="1006" customFormat="false" ht="15.75" hidden="true" customHeight="true" outlineLevel="0" collapsed="false"/>
    <row r="1007" customFormat="false" ht="15.75" hidden="true" customHeight="true" outlineLevel="0" collapsed="false"/>
    <row r="1008" customFormat="false" ht="15.75" hidden="true" customHeight="true" outlineLevel="0" collapsed="false"/>
    <row r="1009" customFormat="false" ht="15.75" hidden="true" customHeight="true" outlineLevel="0" collapsed="false"/>
    <row r="1010" customFormat="false" ht="15" hidden="false" customHeight="true" outlineLevel="0" collapsed="false"/>
    <row r="1011" customFormat="false" ht="15" hidden="false" customHeight="true" outlineLevel="0" collapsed="false">
      <c r="L1011" s="112"/>
    </row>
    <row r="1012" customFormat="false" ht="15" hidden="false" customHeight="true" outlineLevel="0" collapsed="false"/>
    <row r="1013" customFormat="false" ht="15" hidden="false" customHeight="true" outlineLevel="0" collapsed="false"/>
    <row r="1014" customFormat="false" ht="15" hidden="false" customHeight="true" outlineLevel="0" collapsed="false"/>
    <row r="1015" customFormat="false" ht="15" hidden="false" customHeight="true" outlineLevel="0" collapsed="false"/>
    <row r="1016" customFormat="false" ht="15" hidden="false" customHeight="true" outlineLevel="0" collapsed="false"/>
    <row r="1017" customFormat="false" ht="15" hidden="false" customHeight="true" outlineLevel="0" collapsed="false"/>
    <row r="1018" customFormat="false" ht="15" hidden="false" customHeight="true" outlineLevel="0" collapsed="false"/>
    <row r="1019" customFormat="false" ht="15" hidden="false" customHeight="true" outlineLevel="0" collapsed="false"/>
    <row r="1020" customFormat="false" ht="15" hidden="false" customHeight="true" outlineLevel="0" collapsed="false"/>
    <row r="1021" customFormat="false" ht="15" hidden="false" customHeight="true" outlineLevel="0" collapsed="false"/>
    <row r="1022" customFormat="false" ht="15" hidden="false" customHeight="true" outlineLevel="0" collapsed="false"/>
    <row r="1023" customFormat="false" ht="15" hidden="false" customHeight="true" outlineLevel="0" collapsed="false"/>
    <row r="1024" customFormat="false" ht="15" hidden="false" customHeight="true" outlineLevel="0" collapsed="false"/>
    <row r="1025" customFormat="false" ht="15" hidden="false" customHeight="true" outlineLevel="0" collapsed="false"/>
    <row r="1026" customFormat="false" ht="15" hidden="false" customHeight="true" outlineLevel="0" collapsed="false"/>
    <row r="1027" customFormat="false" ht="15" hidden="false" customHeight="true" outlineLevel="0" collapsed="false"/>
    <row r="1028" customFormat="false" ht="15" hidden="false" customHeight="true" outlineLevel="0" collapsed="false"/>
    <row r="1029" customFormat="false" ht="15" hidden="false" customHeight="true" outlineLevel="0" collapsed="false"/>
    <row r="1030" customFormat="false" ht="15" hidden="false" customHeight="true" outlineLevel="0" collapsed="false"/>
    <row r="1031" customFormat="false" ht="15" hidden="false" customHeight="true" outlineLevel="0" collapsed="false"/>
    <row r="1032" customFormat="false" ht="15" hidden="false" customHeight="true" outlineLevel="0" collapsed="false"/>
    <row r="1033" customFormat="false" ht="15" hidden="false" customHeight="true" outlineLevel="0" collapsed="false"/>
    <row r="1034" customFormat="false" ht="15" hidden="false" customHeight="true" outlineLevel="0" collapsed="false"/>
    <row r="1035" customFormat="false" ht="15" hidden="false" customHeight="true" outlineLevel="0" collapsed="false"/>
    <row r="1036" customFormat="false" ht="15" hidden="false" customHeight="true" outlineLevel="0" collapsed="false"/>
    <row r="1037" customFormat="false" ht="15" hidden="false" customHeight="true" outlineLevel="0" collapsed="false"/>
    <row r="1038" customFormat="false" ht="15" hidden="false" customHeight="true" outlineLevel="0" collapsed="false"/>
    <row r="1039" customFormat="false" ht="15" hidden="false" customHeight="true" outlineLevel="0" collapsed="false"/>
    <row r="1040" customFormat="false" ht="15" hidden="false" customHeight="true" outlineLevel="0" collapsed="false"/>
    <row r="1041" customFormat="false" ht="15" hidden="false" customHeight="true" outlineLevel="0" collapsed="false"/>
    <row r="1042" customFormat="false" ht="15" hidden="false" customHeight="true" outlineLevel="0" collapsed="false"/>
    <row r="1043" customFormat="false" ht="15" hidden="false" customHeight="true" outlineLevel="0" collapsed="false"/>
    <row r="1044" customFormat="false" ht="15" hidden="false" customHeight="true" outlineLevel="0" collapsed="false"/>
    <row r="1045" customFormat="false" ht="15" hidden="false" customHeight="true" outlineLevel="0" collapsed="false"/>
    <row r="1046" customFormat="false" ht="15" hidden="false" customHeight="true" outlineLevel="0" collapsed="false"/>
    <row r="1047" customFormat="false" ht="15" hidden="false" customHeight="true" outlineLevel="0" collapsed="false"/>
    <row r="1048" customFormat="false" ht="15" hidden="false" customHeight="true" outlineLevel="0" collapsed="false"/>
    <row r="1049" customFormat="false" ht="15" hidden="false" customHeight="true" outlineLevel="0" collapsed="false"/>
    <row r="1050" customFormat="false" ht="15" hidden="false" customHeight="true" outlineLevel="0" collapsed="false"/>
    <row r="1051" customFormat="false" ht="15" hidden="false" customHeight="true" outlineLevel="0" collapsed="false"/>
    <row r="1052" customFormat="false" ht="15" hidden="false" customHeight="true" outlineLevel="0" collapsed="false"/>
    <row r="1053" customFormat="false" ht="15" hidden="false" customHeight="true" outlineLevel="0" collapsed="false"/>
    <row r="1054" customFormat="false" ht="15" hidden="false" customHeight="true" outlineLevel="0" collapsed="false"/>
    <row r="1055" customFormat="false" ht="15" hidden="false" customHeight="true" outlineLevel="0" collapsed="false"/>
    <row r="1056" customFormat="false" ht="15" hidden="false" customHeight="true" outlineLevel="0" collapsed="false"/>
    <row r="1057" customFormat="false" ht="15" hidden="false" customHeight="true" outlineLevel="0" collapsed="false"/>
    <row r="1058" customFormat="false" ht="15" hidden="false" customHeight="true" outlineLevel="0" collapsed="false"/>
    <row r="1059" customFormat="false" ht="15" hidden="false" customHeight="true" outlineLevel="0" collapsed="false"/>
    <row r="1060" customFormat="false" ht="15" hidden="false" customHeight="true" outlineLevel="0" collapsed="false"/>
    <row r="1061" customFormat="false" ht="15" hidden="false" customHeight="true" outlineLevel="0" collapsed="false"/>
    <row r="1062" customFormat="false" ht="15" hidden="false" customHeight="true" outlineLevel="0" collapsed="false"/>
    <row r="1063" customFormat="false" ht="15" hidden="false" customHeight="true" outlineLevel="0" collapsed="false"/>
    <row r="1064" customFormat="false" ht="15" hidden="false" customHeight="true" outlineLevel="0" collapsed="false"/>
    <row r="1065" customFormat="false" ht="15" hidden="false" customHeight="true" outlineLevel="0" collapsed="false"/>
    <row r="1066" customFormat="false" ht="15" hidden="false" customHeight="true" outlineLevel="0" collapsed="false"/>
    <row r="1067" customFormat="false" ht="15" hidden="false" customHeight="true" outlineLevel="0" collapsed="false"/>
    <row r="1068" customFormat="false" ht="15" hidden="false" customHeight="true" outlineLevel="0" collapsed="false"/>
    <row r="1069" customFormat="false" ht="15" hidden="false" customHeight="true" outlineLevel="0" collapsed="false"/>
    <row r="1070" customFormat="false" ht="15" hidden="false" customHeight="true" outlineLevel="0" collapsed="false"/>
    <row r="1071" customFormat="false" ht="15" hidden="false" customHeight="true" outlineLevel="0" collapsed="false"/>
    <row r="1072" customFormat="false" ht="15" hidden="false" customHeight="true" outlineLevel="0" collapsed="false"/>
    <row r="1073" customFormat="false" ht="15" hidden="false" customHeight="true" outlineLevel="0" collapsed="false"/>
    <row r="1074" customFormat="false" ht="15" hidden="false" customHeight="true" outlineLevel="0" collapsed="false"/>
    <row r="1075" customFormat="false" ht="15" hidden="false" customHeight="true" outlineLevel="0" collapsed="false"/>
    <row r="1076" customFormat="false" ht="15" hidden="false" customHeight="true" outlineLevel="0" collapsed="false"/>
    <row r="1077" customFormat="false" ht="15" hidden="false" customHeight="true" outlineLevel="0" collapsed="false"/>
    <row r="1078" customFormat="false" ht="15" hidden="false" customHeight="true" outlineLevel="0" collapsed="false"/>
    <row r="1079" customFormat="false" ht="15" hidden="false" customHeight="true" outlineLevel="0" collapsed="false"/>
    <row r="1080" customFormat="false" ht="15" hidden="false" customHeight="true" outlineLevel="0" collapsed="false"/>
    <row r="1081" customFormat="false" ht="15" hidden="false" customHeight="true" outlineLevel="0" collapsed="false"/>
    <row r="1082" customFormat="false" ht="15" hidden="false" customHeight="true" outlineLevel="0" collapsed="false"/>
    <row r="1083" customFormat="false" ht="15" hidden="false" customHeight="true" outlineLevel="0" collapsed="false"/>
    <row r="1084" customFormat="false" ht="15" hidden="false" customHeight="true" outlineLevel="0" collapsed="false"/>
    <row r="1085" customFormat="false" ht="15" hidden="false" customHeight="true" outlineLevel="0" collapsed="false"/>
    <row r="1086" customFormat="false" ht="15" hidden="false" customHeight="true" outlineLevel="0" collapsed="false"/>
    <row r="1087" customFormat="false" ht="15" hidden="false" customHeight="true" outlineLevel="0" collapsed="false"/>
    <row r="1088" customFormat="false" ht="15" hidden="false" customHeight="true" outlineLevel="0" collapsed="false"/>
  </sheetData>
  <mergeCells count="19">
    <mergeCell ref="E1:K1"/>
    <mergeCell ref="I2:J2"/>
    <mergeCell ref="I3:J3"/>
    <mergeCell ref="F4:G4"/>
    <mergeCell ref="I4:J4"/>
    <mergeCell ref="K4:L4"/>
    <mergeCell ref="B10:B11"/>
    <mergeCell ref="C10:C11"/>
    <mergeCell ref="D10:D11"/>
    <mergeCell ref="E10:E11"/>
    <mergeCell ref="F10:F11"/>
    <mergeCell ref="G10:G11"/>
    <mergeCell ref="H10:I10"/>
    <mergeCell ref="J10:J11"/>
    <mergeCell ref="K10:L10"/>
    <mergeCell ref="H41:K41"/>
    <mergeCell ref="B42:G42"/>
    <mergeCell ref="H42:K42"/>
    <mergeCell ref="B44:L44"/>
  </mergeCells>
  <dataValidations count="4">
    <dataValidation allowBlank="true" operator="between" showDropDown="false" showErrorMessage="true" showInputMessage="true" sqref="K4:L4" type="list">
      <formula1>"COM DESONERAÇÃO,SEM DESONERAÇÃO"</formula1>
      <formula2>0</formula2>
    </dataValidation>
    <dataValidation allowBlank="true" operator="between" showDropDown="false" showErrorMessage="true" showInputMessage="true" sqref="I7:I8 K7:K8" type="list">
      <formula1>"DEER-MG,DNIT,SETOP,SUDECAP,SINAPI,DEOP"</formula1>
      <formula2>0</formula2>
    </dataValidation>
    <dataValidation allowBlank="true" error="Se mexer aqui, vai fodar a porra toda!" errorTitle="OPA!" operator="between" showDropDown="false" showErrorMessage="true" showInputMessage="true" sqref="K2:K3" type="whole">
      <formula1>7775</formula1>
      <formula2>7776</formula2>
    </dataValidation>
    <dataValidation allowBlank="true" operator="between" showDropDown="false" showErrorMessage="true" showInputMessage="true" sqref="J12:J39" type="list">
      <formula1>",BDI 01,BDI 02"</formula1>
      <formula2>0</formula2>
    </dataValidation>
  </dataValidations>
  <printOptions headings="false" gridLines="false" gridLinesSet="true" horizontalCentered="true" verticalCentered="false"/>
  <pageMargins left="0.25" right="0.25" top="0.170138888888889" bottom="0.170138888888889" header="0.511805555555555" footer="0.170138888888889"/>
  <pageSetup paperSize="9" scale="100" firstPageNumber="0" fitToWidth="0" fitToHeight="1" pageOrder="downThenOver" orientation="landscape" blackAndWhite="false" draft="false" cellComments="none" useFirstPageNumber="false" horizontalDpi="300" verticalDpi="300" copies="1"/>
  <headerFooter differentFirst="false" differentOddEven="false">
    <oddHeader/>
    <oddFooter>&amp;RPágina &amp;P de</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IV189"/>
  <sheetViews>
    <sheetView showFormulas="false" showGridLines="true" showRowColHeaders="true" showZeros="true" rightToLeft="false" tabSelected="false" showOutlineSymbols="true" defaultGridColor="true" view="normal" topLeftCell="A67" colorId="64" zoomScale="100" zoomScaleNormal="100" zoomScalePageLayoutView="80" workbookViewId="0">
      <selection pane="topLeft" activeCell="T91" activeCellId="0" sqref="T91"/>
    </sheetView>
  </sheetViews>
  <sheetFormatPr defaultRowHeight="15" zeroHeight="false" outlineLevelRow="0" outlineLevelCol="0"/>
  <cols>
    <col collapsed="false" customWidth="true" hidden="false" outlineLevel="0" max="1" min="1" style="0" width="47.57"/>
    <col collapsed="false" customWidth="true" hidden="false" outlineLevel="0" max="15" min="2" style="0" width="9.14"/>
    <col collapsed="false" customWidth="true" hidden="false" outlineLevel="0" max="17" min="16" style="0" width="17.71"/>
    <col collapsed="false" customWidth="true" hidden="false" outlineLevel="0" max="18" min="18" style="0" width="9.14"/>
    <col collapsed="false" customWidth="true" hidden="false" outlineLevel="0" max="19" min="19" style="0" width="2"/>
    <col collapsed="false" customWidth="true" hidden="false" outlineLevel="0" max="1025" min="20" style="0" width="8.67"/>
  </cols>
  <sheetData>
    <row r="1" customFormat="false" ht="18" hidden="false" customHeight="false" outlineLevel="0" collapsed="false">
      <c r="A1" s="113"/>
      <c r="B1" s="114"/>
      <c r="C1" s="114"/>
      <c r="D1" s="114"/>
      <c r="E1" s="114"/>
      <c r="F1" s="114"/>
      <c r="G1" s="114"/>
      <c r="H1" s="114"/>
      <c r="I1" s="114"/>
      <c r="J1" s="114"/>
      <c r="K1" s="114"/>
      <c r="L1" s="114"/>
      <c r="M1" s="114"/>
      <c r="N1" s="114"/>
      <c r="O1" s="114"/>
      <c r="P1" s="115"/>
      <c r="Q1" s="114"/>
      <c r="R1" s="114"/>
    </row>
    <row r="2" customFormat="false" ht="18" hidden="false" customHeight="true" outlineLevel="0" collapsed="false">
      <c r="A2" s="116" t="s">
        <v>103</v>
      </c>
      <c r="B2" s="116"/>
      <c r="C2" s="116"/>
      <c r="D2" s="116"/>
      <c r="E2" s="116"/>
      <c r="F2" s="116"/>
      <c r="G2" s="116"/>
      <c r="H2" s="116"/>
      <c r="I2" s="116"/>
      <c r="J2" s="116"/>
      <c r="K2" s="116"/>
      <c r="L2" s="116"/>
      <c r="M2" s="116"/>
      <c r="N2" s="116"/>
      <c r="O2" s="116"/>
      <c r="P2" s="116"/>
      <c r="Q2" s="116"/>
      <c r="R2" s="116"/>
    </row>
    <row r="4" customFormat="false" ht="30" hidden="false" customHeight="false" outlineLevel="0" collapsed="false">
      <c r="A4" s="117" t="s">
        <v>104</v>
      </c>
      <c r="B4" s="118" t="s">
        <v>105</v>
      </c>
      <c r="C4" s="118" t="s">
        <v>106</v>
      </c>
      <c r="D4" s="118" t="s">
        <v>107</v>
      </c>
      <c r="E4" s="118" t="s">
        <v>108</v>
      </c>
      <c r="F4" s="118" t="s">
        <v>109</v>
      </c>
      <c r="G4" s="118" t="s">
        <v>110</v>
      </c>
      <c r="H4" s="118" t="s">
        <v>111</v>
      </c>
      <c r="I4" s="118" t="s">
        <v>112</v>
      </c>
      <c r="J4" s="118" t="s">
        <v>113</v>
      </c>
      <c r="K4" s="118" t="s">
        <v>114</v>
      </c>
      <c r="L4" s="118" t="s">
        <v>115</v>
      </c>
      <c r="M4" s="118" t="s">
        <v>116</v>
      </c>
      <c r="N4" s="118" t="s">
        <v>117</v>
      </c>
      <c r="O4" s="118" t="s">
        <v>118</v>
      </c>
      <c r="P4" s="118" t="s">
        <v>119</v>
      </c>
      <c r="Q4" s="119" t="s">
        <v>120</v>
      </c>
      <c r="R4" s="120" t="s">
        <v>121</v>
      </c>
    </row>
    <row r="5" customFormat="false" ht="15" hidden="false" customHeight="false" outlineLevel="0" collapsed="false">
      <c r="A5" s="121" t="s">
        <v>122</v>
      </c>
      <c r="B5" s="122"/>
      <c r="C5" s="122" t="n">
        <v>1.2</v>
      </c>
      <c r="D5" s="122" t="n">
        <v>0.9</v>
      </c>
      <c r="E5" s="122"/>
      <c r="F5" s="122"/>
      <c r="G5" s="122"/>
      <c r="H5" s="122"/>
      <c r="I5" s="122"/>
      <c r="J5" s="122"/>
      <c r="K5" s="122"/>
      <c r="L5" s="122"/>
      <c r="M5" s="122"/>
      <c r="N5" s="122"/>
      <c r="O5" s="122"/>
      <c r="P5" s="123"/>
      <c r="Q5" s="124" t="n">
        <f aca="false">C5*D5</f>
        <v>1.08</v>
      </c>
      <c r="R5" s="125" t="s">
        <v>39</v>
      </c>
    </row>
    <row r="6" customFormat="false" ht="15" hidden="false" customHeight="false" outlineLevel="0" collapsed="false">
      <c r="A6" s="126"/>
      <c r="B6" s="127"/>
      <c r="C6" s="127"/>
      <c r="D6" s="127"/>
      <c r="E6" s="127"/>
      <c r="F6" s="127"/>
      <c r="G6" s="127"/>
      <c r="H6" s="127"/>
      <c r="I6" s="127"/>
      <c r="J6" s="127"/>
      <c r="K6" s="127"/>
      <c r="L6" s="127"/>
      <c r="M6" s="127"/>
      <c r="N6" s="126"/>
      <c r="O6" s="128"/>
      <c r="P6" s="129" t="s">
        <v>123</v>
      </c>
      <c r="Q6" s="130" t="n">
        <v>1.08</v>
      </c>
      <c r="R6" s="129" t="s">
        <v>39</v>
      </c>
    </row>
    <row r="8" customFormat="false" ht="30" hidden="false" customHeight="false" outlineLevel="0" collapsed="false">
      <c r="A8" s="117" t="s">
        <v>124</v>
      </c>
      <c r="B8" s="118" t="s">
        <v>105</v>
      </c>
      <c r="C8" s="118" t="s">
        <v>106</v>
      </c>
      <c r="D8" s="118" t="s">
        <v>107</v>
      </c>
      <c r="E8" s="118" t="s">
        <v>108</v>
      </c>
      <c r="F8" s="118" t="s">
        <v>109</v>
      </c>
      <c r="G8" s="118" t="s">
        <v>110</v>
      </c>
      <c r="H8" s="118" t="s">
        <v>111</v>
      </c>
      <c r="I8" s="118" t="s">
        <v>112</v>
      </c>
      <c r="J8" s="118" t="s">
        <v>113</v>
      </c>
      <c r="K8" s="118" t="s">
        <v>114</v>
      </c>
      <c r="L8" s="118" t="s">
        <v>115</v>
      </c>
      <c r="M8" s="118" t="s">
        <v>116</v>
      </c>
      <c r="N8" s="118" t="s">
        <v>117</v>
      </c>
      <c r="O8" s="118" t="s">
        <v>118</v>
      </c>
      <c r="P8" s="118" t="s">
        <v>119</v>
      </c>
      <c r="Q8" s="119" t="s">
        <v>120</v>
      </c>
      <c r="R8" s="120" t="s">
        <v>121</v>
      </c>
    </row>
    <row r="9" customFormat="false" ht="15" hidden="false" customHeight="false" outlineLevel="0" collapsed="false">
      <c r="A9" s="121" t="s">
        <v>125</v>
      </c>
      <c r="B9" s="122" t="n">
        <v>10</v>
      </c>
      <c r="C9" s="122"/>
      <c r="D9" s="122"/>
      <c r="E9" s="122"/>
      <c r="F9" s="122"/>
      <c r="G9" s="122"/>
      <c r="H9" s="122"/>
      <c r="I9" s="122"/>
      <c r="J9" s="122"/>
      <c r="K9" s="122"/>
      <c r="L9" s="122"/>
      <c r="M9" s="122"/>
      <c r="N9" s="122"/>
      <c r="O9" s="122"/>
      <c r="P9" s="123"/>
      <c r="Q9" s="124" t="n">
        <v>10</v>
      </c>
      <c r="R9" s="125" t="s">
        <v>85</v>
      </c>
    </row>
    <row r="10" customFormat="false" ht="15" hidden="false" customHeight="false" outlineLevel="0" collapsed="false">
      <c r="A10" s="121" t="s">
        <v>126</v>
      </c>
      <c r="B10" s="122" t="n">
        <v>10</v>
      </c>
      <c r="C10" s="122"/>
      <c r="D10" s="122"/>
      <c r="E10" s="122"/>
      <c r="F10" s="122"/>
      <c r="G10" s="122"/>
      <c r="H10" s="122"/>
      <c r="I10" s="122"/>
      <c r="J10" s="122"/>
      <c r="K10" s="122"/>
      <c r="L10" s="122"/>
      <c r="M10" s="122"/>
      <c r="N10" s="122"/>
      <c r="O10" s="122"/>
      <c r="P10" s="123"/>
      <c r="Q10" s="124" t="n">
        <v>10</v>
      </c>
      <c r="R10" s="125" t="s">
        <v>85</v>
      </c>
    </row>
    <row r="11" customFormat="false" ht="15" hidden="false" customHeight="false" outlineLevel="0" collapsed="false">
      <c r="A11" s="126"/>
      <c r="B11" s="127"/>
      <c r="C11" s="127"/>
      <c r="D11" s="127"/>
      <c r="E11" s="127"/>
      <c r="F11" s="127"/>
      <c r="G11" s="127"/>
      <c r="H11" s="127"/>
      <c r="I11" s="127"/>
      <c r="J11" s="127"/>
      <c r="K11" s="127"/>
      <c r="L11" s="127"/>
      <c r="M11" s="127"/>
      <c r="N11" s="126"/>
      <c r="O11" s="128"/>
      <c r="P11" s="129" t="s">
        <v>123</v>
      </c>
      <c r="Q11" s="130" t="n">
        <f aca="false">SUM(Q9:Q10)</f>
        <v>20</v>
      </c>
      <c r="R11" s="129" t="s">
        <v>85</v>
      </c>
    </row>
    <row r="13" customFormat="false" ht="30" hidden="false" customHeight="false" outlineLevel="0" collapsed="false">
      <c r="A13" s="117" t="s">
        <v>40</v>
      </c>
      <c r="B13" s="118" t="s">
        <v>105</v>
      </c>
      <c r="C13" s="118" t="s">
        <v>106</v>
      </c>
      <c r="D13" s="118" t="s">
        <v>107</v>
      </c>
      <c r="E13" s="118" t="s">
        <v>108</v>
      </c>
      <c r="F13" s="118" t="s">
        <v>109</v>
      </c>
      <c r="G13" s="118" t="s">
        <v>110</v>
      </c>
      <c r="H13" s="118" t="s">
        <v>111</v>
      </c>
      <c r="I13" s="118" t="s">
        <v>112</v>
      </c>
      <c r="J13" s="118" t="s">
        <v>113</v>
      </c>
      <c r="K13" s="118" t="s">
        <v>114</v>
      </c>
      <c r="L13" s="118" t="s">
        <v>115</v>
      </c>
      <c r="M13" s="118" t="s">
        <v>116</v>
      </c>
      <c r="N13" s="118" t="s">
        <v>117</v>
      </c>
      <c r="O13" s="118" t="s">
        <v>118</v>
      </c>
      <c r="P13" s="118" t="s">
        <v>119</v>
      </c>
      <c r="Q13" s="119" t="s">
        <v>120</v>
      </c>
      <c r="R13" s="120" t="s">
        <v>121</v>
      </c>
    </row>
    <row r="14" customFormat="false" ht="15" hidden="false" customHeight="false" outlineLevel="0" collapsed="false">
      <c r="A14" s="131" t="s">
        <v>127</v>
      </c>
      <c r="B14" s="122" t="n">
        <v>12.8</v>
      </c>
      <c r="C14" s="122" t="n">
        <v>3.5</v>
      </c>
      <c r="D14" s="122"/>
      <c r="E14" s="122"/>
      <c r="F14" s="122"/>
      <c r="G14" s="122"/>
      <c r="H14" s="122"/>
      <c r="I14" s="122"/>
      <c r="J14" s="122"/>
      <c r="K14" s="122"/>
      <c r="L14" s="122"/>
      <c r="M14" s="122"/>
      <c r="N14" s="122"/>
      <c r="O14" s="122"/>
      <c r="P14" s="123"/>
      <c r="Q14" s="124" t="n">
        <v>44.8</v>
      </c>
      <c r="R14" s="125" t="s">
        <v>39</v>
      </c>
    </row>
    <row r="15" customFormat="false" ht="15" hidden="false" customHeight="false" outlineLevel="0" collapsed="false">
      <c r="A15" s="126"/>
      <c r="B15" s="126"/>
      <c r="C15" s="126"/>
      <c r="D15" s="126"/>
      <c r="E15" s="126"/>
      <c r="F15" s="126"/>
      <c r="G15" s="126"/>
      <c r="H15" s="126"/>
      <c r="I15" s="126"/>
      <c r="J15" s="126"/>
      <c r="K15" s="126"/>
      <c r="L15" s="126"/>
      <c r="M15" s="127"/>
      <c r="N15" s="126"/>
      <c r="O15" s="128"/>
      <c r="P15" s="129" t="s">
        <v>123</v>
      </c>
      <c r="Q15" s="130" t="n">
        <f aca="false">Q14</f>
        <v>44.8</v>
      </c>
      <c r="R15" s="132" t="s">
        <v>39</v>
      </c>
    </row>
    <row r="16" customFormat="false" ht="15" hidden="false" customHeight="false" outlineLevel="0" collapsed="false">
      <c r="A16" s="126"/>
      <c r="B16" s="126"/>
      <c r="C16" s="126"/>
      <c r="D16" s="126"/>
      <c r="E16" s="126"/>
      <c r="F16" s="126"/>
      <c r="G16" s="126"/>
      <c r="H16" s="126"/>
      <c r="I16" s="126"/>
      <c r="J16" s="126"/>
      <c r="K16" s="126"/>
      <c r="L16" s="126"/>
      <c r="M16" s="126"/>
      <c r="N16" s="126"/>
      <c r="O16" s="126"/>
      <c r="P16" s="126"/>
      <c r="Q16" s="126"/>
      <c r="R16" s="126"/>
    </row>
    <row r="17" customFormat="false" ht="30" hidden="false" customHeight="false" outlineLevel="0" collapsed="false">
      <c r="A17" s="117" t="s">
        <v>128</v>
      </c>
      <c r="B17" s="118" t="s">
        <v>105</v>
      </c>
      <c r="C17" s="118" t="s">
        <v>106</v>
      </c>
      <c r="D17" s="118" t="s">
        <v>107</v>
      </c>
      <c r="E17" s="118" t="s">
        <v>108</v>
      </c>
      <c r="F17" s="118" t="s">
        <v>109</v>
      </c>
      <c r="G17" s="118" t="s">
        <v>110</v>
      </c>
      <c r="H17" s="118" t="s">
        <v>111</v>
      </c>
      <c r="I17" s="118" t="s">
        <v>112</v>
      </c>
      <c r="J17" s="118" t="s">
        <v>113</v>
      </c>
      <c r="K17" s="118" t="s">
        <v>114</v>
      </c>
      <c r="L17" s="118" t="s">
        <v>115</v>
      </c>
      <c r="M17" s="118" t="s">
        <v>116</v>
      </c>
      <c r="N17" s="118" t="s">
        <v>117</v>
      </c>
      <c r="O17" s="118" t="s">
        <v>118</v>
      </c>
      <c r="P17" s="118" t="s">
        <v>119</v>
      </c>
      <c r="Q17" s="119" t="s">
        <v>120</v>
      </c>
      <c r="R17" s="120" t="s">
        <v>121</v>
      </c>
    </row>
    <row r="18" customFormat="false" ht="15" hidden="false" customHeight="false" outlineLevel="0" collapsed="false">
      <c r="A18" s="131" t="s">
        <v>129</v>
      </c>
      <c r="B18" s="122"/>
      <c r="C18" s="122"/>
      <c r="D18" s="122"/>
      <c r="E18" s="122" t="n">
        <v>0.15</v>
      </c>
      <c r="F18" s="122" t="n">
        <v>8.67</v>
      </c>
      <c r="G18" s="122"/>
      <c r="H18" s="122"/>
      <c r="I18" s="122"/>
      <c r="J18" s="122"/>
      <c r="K18" s="122"/>
      <c r="L18" s="122"/>
      <c r="M18" s="122"/>
      <c r="N18" s="122"/>
      <c r="O18" s="122"/>
      <c r="P18" s="123"/>
      <c r="Q18" s="124" t="n">
        <v>1.3005</v>
      </c>
      <c r="R18" s="125" t="s">
        <v>54</v>
      </c>
    </row>
    <row r="19" customFormat="false" ht="15" hidden="false" customHeight="false" outlineLevel="0" collapsed="false">
      <c r="A19" s="131" t="s">
        <v>130</v>
      </c>
      <c r="B19" s="122" t="n">
        <v>2</v>
      </c>
      <c r="C19" s="122" t="n">
        <v>0.4</v>
      </c>
      <c r="D19" s="122" t="n">
        <v>5.7</v>
      </c>
      <c r="E19" s="122"/>
      <c r="F19" s="122"/>
      <c r="G19" s="122"/>
      <c r="H19" s="122"/>
      <c r="I19" s="122"/>
      <c r="J19" s="122"/>
      <c r="K19" s="122"/>
      <c r="L19" s="122"/>
      <c r="M19" s="122"/>
      <c r="N19" s="122"/>
      <c r="O19" s="122"/>
      <c r="P19" s="123"/>
      <c r="Q19" s="124" t="n">
        <v>4.56</v>
      </c>
      <c r="R19" s="125" t="s">
        <v>54</v>
      </c>
    </row>
    <row r="20" customFormat="false" ht="15" hidden="false" customHeight="false" outlineLevel="0" collapsed="false">
      <c r="A20" s="126"/>
      <c r="B20" s="126"/>
      <c r="C20" s="126"/>
      <c r="D20" s="126"/>
      <c r="E20" s="126"/>
      <c r="F20" s="126"/>
      <c r="G20" s="126"/>
      <c r="H20" s="126"/>
      <c r="I20" s="126"/>
      <c r="J20" s="126"/>
      <c r="K20" s="126"/>
      <c r="L20" s="126"/>
      <c r="M20" s="127"/>
      <c r="N20" s="126"/>
      <c r="O20" s="128"/>
      <c r="P20" s="129" t="s">
        <v>123</v>
      </c>
      <c r="Q20" s="133" t="n">
        <f aca="false">SUM(Q18:Q19)</f>
        <v>5.8605</v>
      </c>
      <c r="R20" s="132" t="s">
        <v>54</v>
      </c>
    </row>
    <row r="22" customFormat="false" ht="30" hidden="false" customHeight="false" outlineLevel="0" collapsed="false">
      <c r="A22" s="117" t="s">
        <v>131</v>
      </c>
      <c r="B22" s="118" t="s">
        <v>105</v>
      </c>
      <c r="C22" s="118" t="s">
        <v>106</v>
      </c>
      <c r="D22" s="118" t="s">
        <v>107</v>
      </c>
      <c r="E22" s="118" t="s">
        <v>108</v>
      </c>
      <c r="F22" s="118" t="s">
        <v>109</v>
      </c>
      <c r="G22" s="118" t="s">
        <v>110</v>
      </c>
      <c r="H22" s="118" t="s">
        <v>111</v>
      </c>
      <c r="I22" s="118" t="s">
        <v>112</v>
      </c>
      <c r="J22" s="118" t="s">
        <v>113</v>
      </c>
      <c r="K22" s="118" t="s">
        <v>114</v>
      </c>
      <c r="L22" s="118" t="s">
        <v>115</v>
      </c>
      <c r="M22" s="118" t="s">
        <v>116</v>
      </c>
      <c r="N22" s="118" t="s">
        <v>117</v>
      </c>
      <c r="O22" s="118" t="s">
        <v>118</v>
      </c>
      <c r="P22" s="118" t="s">
        <v>119</v>
      </c>
      <c r="Q22" s="119" t="s">
        <v>120</v>
      </c>
      <c r="R22" s="120" t="s">
        <v>121</v>
      </c>
    </row>
    <row r="23" customFormat="false" ht="15" hidden="false" customHeight="false" outlineLevel="0" collapsed="false">
      <c r="A23" s="131" t="s">
        <v>132</v>
      </c>
      <c r="B23" s="134"/>
      <c r="C23" s="134"/>
      <c r="D23" s="134"/>
      <c r="E23" s="134"/>
      <c r="F23" s="134"/>
      <c r="G23" s="122" t="n">
        <v>5.8605</v>
      </c>
      <c r="H23" s="122" t="n">
        <v>9</v>
      </c>
      <c r="I23" s="122"/>
      <c r="J23" s="122"/>
      <c r="K23" s="134"/>
      <c r="L23" s="134"/>
      <c r="M23" s="134" t="n">
        <v>1.6</v>
      </c>
      <c r="N23" s="134"/>
      <c r="O23" s="134"/>
      <c r="P23" s="135"/>
      <c r="Q23" s="124" t="n">
        <v>84.3912</v>
      </c>
      <c r="R23" s="136" t="s">
        <v>133</v>
      </c>
    </row>
    <row r="24" customFormat="false" ht="15" hidden="false" customHeight="false" outlineLevel="0" collapsed="false">
      <c r="A24" s="126"/>
      <c r="B24" s="126"/>
      <c r="C24" s="126"/>
      <c r="D24" s="126"/>
      <c r="E24" s="126"/>
      <c r="F24" s="126"/>
      <c r="G24" s="126"/>
      <c r="H24" s="126"/>
      <c r="I24" s="126"/>
      <c r="J24" s="126"/>
      <c r="K24" s="126"/>
      <c r="L24" s="126"/>
      <c r="M24" s="127"/>
      <c r="N24" s="126"/>
      <c r="O24" s="128"/>
      <c r="P24" s="129" t="s">
        <v>123</v>
      </c>
      <c r="Q24" s="133" t="n">
        <f aca="false">Q23</f>
        <v>84.3912</v>
      </c>
      <c r="R24" s="132" t="s">
        <v>133</v>
      </c>
    </row>
    <row r="26" customFormat="false" ht="31.5" hidden="false" customHeight="false" outlineLevel="0" collapsed="false">
      <c r="A26" s="117" t="s">
        <v>134</v>
      </c>
      <c r="B26" s="118" t="s">
        <v>105</v>
      </c>
      <c r="C26" s="118" t="s">
        <v>106</v>
      </c>
      <c r="D26" s="118" t="s">
        <v>107</v>
      </c>
      <c r="E26" s="118" t="s">
        <v>108</v>
      </c>
      <c r="F26" s="118" t="s">
        <v>109</v>
      </c>
      <c r="G26" s="118" t="s">
        <v>110</v>
      </c>
      <c r="H26" s="118" t="s">
        <v>111</v>
      </c>
      <c r="I26" s="118" t="s">
        <v>112</v>
      </c>
      <c r="J26" s="118" t="s">
        <v>113</v>
      </c>
      <c r="K26" s="118" t="s">
        <v>114</v>
      </c>
      <c r="L26" s="118" t="s">
        <v>115</v>
      </c>
      <c r="M26" s="118" t="s">
        <v>116</v>
      </c>
      <c r="N26" s="118" t="s">
        <v>117</v>
      </c>
      <c r="O26" s="118" t="s">
        <v>118</v>
      </c>
      <c r="P26" s="118" t="s">
        <v>119</v>
      </c>
      <c r="Q26" s="119" t="s">
        <v>120</v>
      </c>
      <c r="R26" s="120" t="s">
        <v>121</v>
      </c>
    </row>
    <row r="27" customFormat="false" ht="30" hidden="false" customHeight="false" outlineLevel="0" collapsed="false">
      <c r="A27" s="131" t="s">
        <v>135</v>
      </c>
      <c r="B27" s="122" t="n">
        <v>13</v>
      </c>
      <c r="C27" s="122"/>
      <c r="D27" s="122"/>
      <c r="E27" s="122"/>
      <c r="F27" s="122" t="n">
        <v>36</v>
      </c>
      <c r="G27" s="122"/>
      <c r="H27" s="122"/>
      <c r="I27" s="122"/>
      <c r="J27" s="122"/>
      <c r="K27" s="122"/>
      <c r="L27" s="122"/>
      <c r="M27" s="122"/>
      <c r="N27" s="122"/>
      <c r="O27" s="122"/>
      <c r="P27" s="123"/>
      <c r="Q27" s="124" t="n">
        <v>468</v>
      </c>
      <c r="R27" s="136" t="s">
        <v>54</v>
      </c>
    </row>
    <row r="28" customFormat="false" ht="15" hidden="false" customHeight="false" outlineLevel="0" collapsed="false">
      <c r="A28" s="126"/>
      <c r="B28" s="126"/>
      <c r="C28" s="126"/>
      <c r="D28" s="126"/>
      <c r="E28" s="126"/>
      <c r="F28" s="126"/>
      <c r="G28" s="126"/>
      <c r="H28" s="126"/>
      <c r="I28" s="126"/>
      <c r="J28" s="126"/>
      <c r="K28" s="126"/>
      <c r="L28" s="126"/>
      <c r="M28" s="127"/>
      <c r="N28" s="126"/>
      <c r="O28" s="128"/>
      <c r="P28" s="129" t="s">
        <v>123</v>
      </c>
      <c r="Q28" s="133" t="n">
        <f aca="false">Q27</f>
        <v>468</v>
      </c>
      <c r="R28" s="132" t="s">
        <v>54</v>
      </c>
    </row>
    <row r="30" customFormat="false" ht="31.5" hidden="false" customHeight="false" outlineLevel="0" collapsed="false">
      <c r="A30" s="117" t="s">
        <v>136</v>
      </c>
      <c r="B30" s="118" t="s">
        <v>105</v>
      </c>
      <c r="C30" s="118" t="s">
        <v>106</v>
      </c>
      <c r="D30" s="118" t="s">
        <v>107</v>
      </c>
      <c r="E30" s="118" t="s">
        <v>108</v>
      </c>
      <c r="F30" s="118" t="s">
        <v>109</v>
      </c>
      <c r="G30" s="118" t="s">
        <v>110</v>
      </c>
      <c r="H30" s="118" t="s">
        <v>111</v>
      </c>
      <c r="I30" s="118" t="s">
        <v>112</v>
      </c>
      <c r="J30" s="118" t="s">
        <v>113</v>
      </c>
      <c r="K30" s="118" t="s">
        <v>114</v>
      </c>
      <c r="L30" s="118" t="s">
        <v>115</v>
      </c>
      <c r="M30" s="118" t="s">
        <v>116</v>
      </c>
      <c r="N30" s="118" t="s">
        <v>117</v>
      </c>
      <c r="O30" s="118" t="s">
        <v>118</v>
      </c>
      <c r="P30" s="118" t="s">
        <v>119</v>
      </c>
      <c r="Q30" s="119" t="s">
        <v>120</v>
      </c>
      <c r="R30" s="120" t="s">
        <v>121</v>
      </c>
    </row>
    <row r="31" customFormat="false" ht="30" hidden="false" customHeight="false" outlineLevel="0" collapsed="false">
      <c r="A31" s="131" t="s">
        <v>137</v>
      </c>
      <c r="B31" s="134"/>
      <c r="C31" s="134"/>
      <c r="D31" s="134"/>
      <c r="E31" s="134"/>
      <c r="F31" s="134"/>
      <c r="G31" s="122" t="n">
        <v>468</v>
      </c>
      <c r="H31" s="122" t="n">
        <v>9</v>
      </c>
      <c r="I31" s="122"/>
      <c r="J31" s="122"/>
      <c r="K31" s="134"/>
      <c r="L31" s="134"/>
      <c r="M31" s="122" t="n">
        <v>1.3</v>
      </c>
      <c r="N31" s="134"/>
      <c r="O31" s="134"/>
      <c r="P31" s="135"/>
      <c r="Q31" s="137" t="n">
        <v>5475.6</v>
      </c>
      <c r="R31" s="136" t="s">
        <v>133</v>
      </c>
    </row>
    <row r="32" customFormat="false" ht="15" hidden="false" customHeight="false" outlineLevel="0" collapsed="false">
      <c r="A32" s="126"/>
      <c r="B32" s="126"/>
      <c r="C32" s="126"/>
      <c r="D32" s="126"/>
      <c r="E32" s="126"/>
      <c r="F32" s="126"/>
      <c r="G32" s="126"/>
      <c r="H32" s="126"/>
      <c r="I32" s="126"/>
      <c r="J32" s="126"/>
      <c r="K32" s="126"/>
      <c r="L32" s="126"/>
      <c r="M32" s="127"/>
      <c r="N32" s="126"/>
      <c r="O32" s="128"/>
      <c r="P32" s="129" t="s">
        <v>123</v>
      </c>
      <c r="Q32" s="138" t="n">
        <f aca="false">Q31</f>
        <v>5475.6</v>
      </c>
      <c r="R32" s="139" t="s">
        <v>133</v>
      </c>
    </row>
    <row r="34" customFormat="false" ht="31.5" hidden="false" customHeight="false" outlineLevel="0" collapsed="false">
      <c r="A34" s="117" t="s">
        <v>138</v>
      </c>
      <c r="B34" s="118" t="s">
        <v>105</v>
      </c>
      <c r="C34" s="118" t="s">
        <v>106</v>
      </c>
      <c r="D34" s="118" t="s">
        <v>107</v>
      </c>
      <c r="E34" s="118" t="s">
        <v>108</v>
      </c>
      <c r="F34" s="118" t="s">
        <v>109</v>
      </c>
      <c r="G34" s="118" t="s">
        <v>110</v>
      </c>
      <c r="H34" s="118" t="s">
        <v>111</v>
      </c>
      <c r="I34" s="118" t="s">
        <v>112</v>
      </c>
      <c r="J34" s="118" t="s">
        <v>113</v>
      </c>
      <c r="K34" s="118" t="s">
        <v>114</v>
      </c>
      <c r="L34" s="118" t="s">
        <v>115</v>
      </c>
      <c r="M34" s="118" t="s">
        <v>116</v>
      </c>
      <c r="N34" s="118" t="s">
        <v>117</v>
      </c>
      <c r="O34" s="118" t="s">
        <v>118</v>
      </c>
      <c r="P34" s="118" t="s">
        <v>119</v>
      </c>
      <c r="Q34" s="119" t="s">
        <v>120</v>
      </c>
      <c r="R34" s="120" t="s">
        <v>121</v>
      </c>
    </row>
    <row r="35" customFormat="false" ht="15" hidden="false" customHeight="false" outlineLevel="0" collapsed="false">
      <c r="A35" s="131" t="s">
        <v>139</v>
      </c>
      <c r="B35" s="122" t="n">
        <v>13</v>
      </c>
      <c r="C35" s="122"/>
      <c r="D35" s="122"/>
      <c r="E35" s="122"/>
      <c r="F35" s="122" t="n">
        <v>3</v>
      </c>
      <c r="G35" s="122"/>
      <c r="H35" s="122"/>
      <c r="I35" s="122"/>
      <c r="J35" s="122"/>
      <c r="K35" s="122"/>
      <c r="L35" s="122"/>
      <c r="M35" s="122"/>
      <c r="N35" s="122"/>
      <c r="O35" s="122"/>
      <c r="P35" s="123"/>
      <c r="Q35" s="124" t="n">
        <v>39</v>
      </c>
      <c r="R35" s="136" t="s">
        <v>54</v>
      </c>
    </row>
    <row r="36" customFormat="false" ht="15" hidden="false" customHeight="false" outlineLevel="0" collapsed="false">
      <c r="A36" s="126"/>
      <c r="B36" s="126"/>
      <c r="C36" s="126"/>
      <c r="D36" s="126"/>
      <c r="E36" s="126"/>
      <c r="F36" s="126"/>
      <c r="G36" s="126"/>
      <c r="H36" s="126"/>
      <c r="I36" s="126"/>
      <c r="J36" s="126"/>
      <c r="K36" s="126"/>
      <c r="L36" s="126"/>
      <c r="M36" s="127"/>
      <c r="N36" s="126"/>
      <c r="O36" s="128"/>
      <c r="P36" s="129" t="s">
        <v>123</v>
      </c>
      <c r="Q36" s="140" t="n">
        <f aca="false">Q35</f>
        <v>39</v>
      </c>
      <c r="R36" s="139" t="s">
        <v>54</v>
      </c>
    </row>
    <row r="37" customFormat="false" ht="15" hidden="false" customHeight="false" outlineLevel="0" collapsed="false">
      <c r="A37" s="126"/>
      <c r="B37" s="126"/>
      <c r="C37" s="126"/>
      <c r="D37" s="126"/>
      <c r="E37" s="126"/>
      <c r="F37" s="126"/>
      <c r="G37" s="126"/>
      <c r="H37" s="126"/>
      <c r="I37" s="126"/>
      <c r="J37" s="126"/>
      <c r="K37" s="126"/>
      <c r="L37" s="126"/>
      <c r="M37" s="126"/>
      <c r="N37" s="126"/>
      <c r="O37" s="126"/>
      <c r="P37" s="126"/>
      <c r="Q37" s="126"/>
      <c r="R37" s="126"/>
    </row>
    <row r="38" customFormat="false" ht="31.5" hidden="false" customHeight="false" outlineLevel="0" collapsed="false">
      <c r="A38" s="117" t="s">
        <v>140</v>
      </c>
      <c r="B38" s="118" t="s">
        <v>105</v>
      </c>
      <c r="C38" s="118" t="s">
        <v>106</v>
      </c>
      <c r="D38" s="118" t="s">
        <v>107</v>
      </c>
      <c r="E38" s="118" t="s">
        <v>108</v>
      </c>
      <c r="F38" s="118" t="s">
        <v>109</v>
      </c>
      <c r="G38" s="118" t="s">
        <v>110</v>
      </c>
      <c r="H38" s="118" t="s">
        <v>111</v>
      </c>
      <c r="I38" s="118" t="s">
        <v>112</v>
      </c>
      <c r="J38" s="118" t="s">
        <v>113</v>
      </c>
      <c r="K38" s="118" t="s">
        <v>114</v>
      </c>
      <c r="L38" s="118" t="s">
        <v>115</v>
      </c>
      <c r="M38" s="118" t="s">
        <v>116</v>
      </c>
      <c r="N38" s="118" t="s">
        <v>117</v>
      </c>
      <c r="O38" s="118" t="s">
        <v>118</v>
      </c>
      <c r="P38" s="118" t="s">
        <v>119</v>
      </c>
      <c r="Q38" s="119" t="s">
        <v>120</v>
      </c>
      <c r="R38" s="120" t="s">
        <v>121</v>
      </c>
    </row>
    <row r="39" customFormat="false" ht="15" hidden="false" customHeight="false" outlineLevel="0" collapsed="false">
      <c r="A39" s="131" t="s">
        <v>141</v>
      </c>
      <c r="B39" s="122" t="n">
        <v>13</v>
      </c>
      <c r="C39" s="122" t="n">
        <v>3.5</v>
      </c>
      <c r="D39" s="122" t="n">
        <v>1</v>
      </c>
      <c r="E39" s="122"/>
      <c r="F39" s="122"/>
      <c r="G39" s="122"/>
      <c r="H39" s="122"/>
      <c r="I39" s="122"/>
      <c r="J39" s="122"/>
      <c r="K39" s="122"/>
      <c r="L39" s="122"/>
      <c r="M39" s="122"/>
      <c r="N39" s="122"/>
      <c r="O39" s="122"/>
      <c r="P39" s="123"/>
      <c r="Q39" s="124" t="n">
        <v>45.5</v>
      </c>
      <c r="R39" s="136" t="s">
        <v>54</v>
      </c>
    </row>
    <row r="40" customFormat="false" ht="15" hidden="false" customHeight="false" outlineLevel="0" collapsed="false">
      <c r="A40" s="131" t="s">
        <v>142</v>
      </c>
      <c r="B40" s="122" t="n">
        <v>13</v>
      </c>
      <c r="C40" s="122" t="n">
        <v>3</v>
      </c>
      <c r="D40" s="122" t="n">
        <v>1</v>
      </c>
      <c r="E40" s="122"/>
      <c r="F40" s="122"/>
      <c r="G40" s="122"/>
      <c r="H40" s="122"/>
      <c r="I40" s="122"/>
      <c r="J40" s="122"/>
      <c r="K40" s="122"/>
      <c r="L40" s="122"/>
      <c r="M40" s="122"/>
      <c r="N40" s="122"/>
      <c r="O40" s="122"/>
      <c r="P40" s="123"/>
      <c r="Q40" s="124" t="n">
        <v>39</v>
      </c>
      <c r="R40" s="136" t="s">
        <v>54</v>
      </c>
    </row>
    <row r="41" customFormat="false" ht="15" hidden="false" customHeight="false" outlineLevel="0" collapsed="false">
      <c r="A41" s="131" t="s">
        <v>143</v>
      </c>
      <c r="B41" s="122" t="n">
        <v>13</v>
      </c>
      <c r="C41" s="122" t="n">
        <v>2.5</v>
      </c>
      <c r="D41" s="122" t="n">
        <v>1</v>
      </c>
      <c r="E41" s="122"/>
      <c r="F41" s="122"/>
      <c r="G41" s="122"/>
      <c r="H41" s="122"/>
      <c r="I41" s="122"/>
      <c r="J41" s="122"/>
      <c r="K41" s="122"/>
      <c r="L41" s="122"/>
      <c r="M41" s="122"/>
      <c r="N41" s="122"/>
      <c r="O41" s="122"/>
      <c r="P41" s="123"/>
      <c r="Q41" s="124" t="n">
        <v>32.5</v>
      </c>
      <c r="R41" s="136" t="s">
        <v>54</v>
      </c>
    </row>
    <row r="42" customFormat="false" ht="15" hidden="false" customHeight="false" outlineLevel="0" collapsed="false">
      <c r="A42" s="131" t="s">
        <v>144</v>
      </c>
      <c r="B42" s="122" t="n">
        <v>13</v>
      </c>
      <c r="C42" s="122" t="n">
        <v>2</v>
      </c>
      <c r="D42" s="122" t="n">
        <v>1</v>
      </c>
      <c r="E42" s="122"/>
      <c r="F42" s="122"/>
      <c r="G42" s="122"/>
      <c r="H42" s="122"/>
      <c r="I42" s="122"/>
      <c r="J42" s="122"/>
      <c r="K42" s="122"/>
      <c r="L42" s="122"/>
      <c r="M42" s="122"/>
      <c r="N42" s="122"/>
      <c r="O42" s="122"/>
      <c r="P42" s="123"/>
      <c r="Q42" s="124" t="n">
        <v>26</v>
      </c>
      <c r="R42" s="136" t="s">
        <v>54</v>
      </c>
    </row>
    <row r="43" customFormat="false" ht="15" hidden="false" customHeight="false" outlineLevel="0" collapsed="false">
      <c r="A43" s="131" t="s">
        <v>145</v>
      </c>
      <c r="B43" s="122" t="n">
        <v>13</v>
      </c>
      <c r="C43" s="122" t="n">
        <v>1.5</v>
      </c>
      <c r="D43" s="122" t="n">
        <v>1</v>
      </c>
      <c r="E43" s="122"/>
      <c r="F43" s="122"/>
      <c r="G43" s="122"/>
      <c r="H43" s="122"/>
      <c r="I43" s="122"/>
      <c r="J43" s="122"/>
      <c r="K43" s="122"/>
      <c r="L43" s="122"/>
      <c r="M43" s="122"/>
      <c r="N43" s="122"/>
      <c r="O43" s="122"/>
      <c r="P43" s="123"/>
      <c r="Q43" s="124" t="n">
        <v>19.5</v>
      </c>
      <c r="R43" s="136" t="s">
        <v>54</v>
      </c>
    </row>
    <row r="44" customFormat="false" ht="15" hidden="false" customHeight="false" outlineLevel="0" collapsed="false">
      <c r="A44" s="131" t="s">
        <v>146</v>
      </c>
      <c r="B44" s="122" t="n">
        <v>13</v>
      </c>
      <c r="C44" s="122" t="n">
        <v>1</v>
      </c>
      <c r="D44" s="122" t="n">
        <v>1</v>
      </c>
      <c r="E44" s="122"/>
      <c r="F44" s="122"/>
      <c r="G44" s="122"/>
      <c r="H44" s="122"/>
      <c r="I44" s="122"/>
      <c r="J44" s="122"/>
      <c r="K44" s="122"/>
      <c r="L44" s="122"/>
      <c r="M44" s="122"/>
      <c r="N44" s="122"/>
      <c r="O44" s="122"/>
      <c r="P44" s="123"/>
      <c r="Q44" s="124" t="n">
        <v>13</v>
      </c>
      <c r="R44" s="136" t="s">
        <v>54</v>
      </c>
    </row>
    <row r="45" customFormat="false" ht="15" hidden="false" customHeight="false" outlineLevel="0" collapsed="false">
      <c r="A45" s="131" t="s">
        <v>147</v>
      </c>
      <c r="B45" s="122" t="n">
        <v>1</v>
      </c>
      <c r="C45" s="122" t="n">
        <v>13.5</v>
      </c>
      <c r="D45" s="122" t="n">
        <v>1</v>
      </c>
      <c r="E45" s="122"/>
      <c r="F45" s="122"/>
      <c r="G45" s="122"/>
      <c r="H45" s="122"/>
      <c r="I45" s="122"/>
      <c r="J45" s="122"/>
      <c r="K45" s="122"/>
      <c r="L45" s="122"/>
      <c r="M45" s="122"/>
      <c r="N45" s="122"/>
      <c r="O45" s="122" t="n">
        <v>3</v>
      </c>
      <c r="P45" s="123"/>
      <c r="Q45" s="124" t="n">
        <v>40.5</v>
      </c>
      <c r="R45" s="136" t="s">
        <v>54</v>
      </c>
    </row>
    <row r="46" customFormat="false" ht="15" hidden="false" customHeight="false" outlineLevel="0" collapsed="false">
      <c r="A46" s="126"/>
      <c r="B46" s="126"/>
      <c r="C46" s="126"/>
      <c r="D46" s="126"/>
      <c r="E46" s="126"/>
      <c r="F46" s="126"/>
      <c r="G46" s="126"/>
      <c r="H46" s="126"/>
      <c r="I46" s="126"/>
      <c r="J46" s="126"/>
      <c r="K46" s="126"/>
      <c r="L46" s="126"/>
      <c r="M46" s="127"/>
      <c r="N46" s="126"/>
      <c r="O46" s="128"/>
      <c r="P46" s="129" t="s">
        <v>123</v>
      </c>
      <c r="Q46" s="140" t="n">
        <f aca="false">SUM(Q39:Q45)</f>
        <v>216</v>
      </c>
      <c r="R46" s="139" t="s">
        <v>54</v>
      </c>
    </row>
    <row r="48" customFormat="false" ht="30" hidden="false" customHeight="false" outlineLevel="0" collapsed="false">
      <c r="A48" s="117" t="s">
        <v>148</v>
      </c>
      <c r="B48" s="118" t="s">
        <v>105</v>
      </c>
      <c r="C48" s="118" t="s">
        <v>106</v>
      </c>
      <c r="D48" s="118" t="s">
        <v>107</v>
      </c>
      <c r="E48" s="118" t="s">
        <v>108</v>
      </c>
      <c r="F48" s="118" t="s">
        <v>109</v>
      </c>
      <c r="G48" s="118" t="s">
        <v>110</v>
      </c>
      <c r="H48" s="118" t="s">
        <v>111</v>
      </c>
      <c r="I48" s="118" t="s">
        <v>112</v>
      </c>
      <c r="J48" s="118" t="s">
        <v>113</v>
      </c>
      <c r="K48" s="118" t="s">
        <v>114</v>
      </c>
      <c r="L48" s="118" t="s">
        <v>115</v>
      </c>
      <c r="M48" s="118" t="s">
        <v>116</v>
      </c>
      <c r="N48" s="118" t="s">
        <v>117</v>
      </c>
      <c r="O48" s="118" t="s">
        <v>118</v>
      </c>
      <c r="P48" s="118" t="s">
        <v>119</v>
      </c>
      <c r="Q48" s="119" t="s">
        <v>120</v>
      </c>
      <c r="R48" s="120" t="s">
        <v>121</v>
      </c>
    </row>
    <row r="49" customFormat="false" ht="15" hidden="false" customHeight="false" outlineLevel="0" collapsed="false">
      <c r="A49" s="131" t="s">
        <v>149</v>
      </c>
      <c r="B49" s="122" t="n">
        <v>13</v>
      </c>
      <c r="C49" s="122"/>
      <c r="D49" s="122" t="n">
        <v>9.5</v>
      </c>
      <c r="E49" s="122"/>
      <c r="F49" s="122"/>
      <c r="G49" s="122"/>
      <c r="H49" s="122"/>
      <c r="I49" s="122"/>
      <c r="J49" s="122"/>
      <c r="K49" s="122"/>
      <c r="L49" s="122"/>
      <c r="M49" s="122"/>
      <c r="N49" s="122"/>
      <c r="O49" s="122"/>
      <c r="P49" s="123"/>
      <c r="Q49" s="124" t="n">
        <v>123.5</v>
      </c>
      <c r="R49" s="136" t="s">
        <v>39</v>
      </c>
    </row>
    <row r="50" customFormat="false" ht="15" hidden="false" customHeight="false" outlineLevel="0" collapsed="false">
      <c r="A50" s="131" t="s">
        <v>150</v>
      </c>
      <c r="B50" s="122"/>
      <c r="C50" s="122"/>
      <c r="D50" s="122"/>
      <c r="E50" s="122"/>
      <c r="F50" s="122" t="n">
        <v>13.5</v>
      </c>
      <c r="G50" s="122"/>
      <c r="H50" s="122"/>
      <c r="I50" s="122"/>
      <c r="J50" s="122"/>
      <c r="K50" s="122"/>
      <c r="L50" s="122"/>
      <c r="M50" s="122"/>
      <c r="N50" s="122"/>
      <c r="O50" s="122" t="n">
        <v>2</v>
      </c>
      <c r="P50" s="123"/>
      <c r="Q50" s="124" t="n">
        <v>27</v>
      </c>
      <c r="R50" s="136" t="s">
        <v>39</v>
      </c>
    </row>
    <row r="51" customFormat="false" ht="15" hidden="false" customHeight="false" outlineLevel="0" collapsed="false">
      <c r="A51" s="131" t="s">
        <v>151</v>
      </c>
      <c r="B51" s="122" t="n">
        <v>1</v>
      </c>
      <c r="C51" s="122"/>
      <c r="D51" s="122" t="n">
        <v>9.5</v>
      </c>
      <c r="E51" s="122"/>
      <c r="F51" s="122"/>
      <c r="G51" s="122"/>
      <c r="H51" s="122"/>
      <c r="I51" s="122"/>
      <c r="J51" s="122"/>
      <c r="K51" s="122"/>
      <c r="L51" s="122"/>
      <c r="M51" s="122"/>
      <c r="N51" s="122"/>
      <c r="O51" s="122" t="n">
        <v>3</v>
      </c>
      <c r="P51" s="123"/>
      <c r="Q51" s="124" t="n">
        <v>28.5</v>
      </c>
      <c r="R51" s="136" t="s">
        <v>39</v>
      </c>
    </row>
    <row r="52" customFormat="false" ht="15" hidden="false" customHeight="false" outlineLevel="0" collapsed="false">
      <c r="A52" s="131" t="s">
        <v>152</v>
      </c>
      <c r="B52" s="122"/>
      <c r="C52" s="122"/>
      <c r="D52" s="122"/>
      <c r="E52" s="122"/>
      <c r="F52" s="122" t="n">
        <v>13.5</v>
      </c>
      <c r="G52" s="122"/>
      <c r="H52" s="122"/>
      <c r="I52" s="122"/>
      <c r="J52" s="122"/>
      <c r="K52" s="122"/>
      <c r="L52" s="122"/>
      <c r="M52" s="122"/>
      <c r="N52" s="122"/>
      <c r="O52" s="122" t="n">
        <v>6</v>
      </c>
      <c r="P52" s="123"/>
      <c r="Q52" s="124" t="n">
        <v>81</v>
      </c>
      <c r="R52" s="136" t="s">
        <v>39</v>
      </c>
    </row>
    <row r="53" customFormat="false" ht="15" hidden="false" customHeight="false" outlineLevel="0" collapsed="false">
      <c r="A53" s="126"/>
      <c r="B53" s="126"/>
      <c r="C53" s="126"/>
      <c r="D53" s="126"/>
      <c r="E53" s="126"/>
      <c r="F53" s="126"/>
      <c r="G53" s="126"/>
      <c r="H53" s="126"/>
      <c r="I53" s="126"/>
      <c r="J53" s="126"/>
      <c r="K53" s="126"/>
      <c r="L53" s="126"/>
      <c r="M53" s="127"/>
      <c r="N53" s="126"/>
      <c r="O53" s="128"/>
      <c r="P53" s="129" t="s">
        <v>123</v>
      </c>
      <c r="Q53" s="140" t="n">
        <v>260</v>
      </c>
      <c r="R53" s="139" t="s">
        <v>39</v>
      </c>
    </row>
    <row r="55" customFormat="false" ht="31.5" hidden="false" customHeight="false" outlineLevel="0" collapsed="false">
      <c r="A55" s="117" t="s">
        <v>153</v>
      </c>
      <c r="B55" s="118" t="s">
        <v>105</v>
      </c>
      <c r="C55" s="118" t="s">
        <v>106</v>
      </c>
      <c r="D55" s="118" t="s">
        <v>107</v>
      </c>
      <c r="E55" s="118" t="s">
        <v>108</v>
      </c>
      <c r="F55" s="118" t="s">
        <v>109</v>
      </c>
      <c r="G55" s="118" t="s">
        <v>110</v>
      </c>
      <c r="H55" s="118" t="s">
        <v>111</v>
      </c>
      <c r="I55" s="118" t="s">
        <v>112</v>
      </c>
      <c r="J55" s="118" t="s">
        <v>113</v>
      </c>
      <c r="K55" s="118" t="s">
        <v>114</v>
      </c>
      <c r="L55" s="118" t="s">
        <v>115</v>
      </c>
      <c r="M55" s="118" t="s">
        <v>116</v>
      </c>
      <c r="N55" s="118" t="s">
        <v>117</v>
      </c>
      <c r="O55" s="118" t="s">
        <v>118</v>
      </c>
      <c r="P55" s="118" t="s">
        <v>119</v>
      </c>
      <c r="Q55" s="119" t="s">
        <v>120</v>
      </c>
      <c r="R55" s="120" t="s">
        <v>121</v>
      </c>
    </row>
    <row r="56" customFormat="false" ht="15" hidden="false" customHeight="false" outlineLevel="0" collapsed="false">
      <c r="A56" s="131" t="s">
        <v>154</v>
      </c>
      <c r="B56" s="122"/>
      <c r="C56" s="122"/>
      <c r="D56" s="122"/>
      <c r="E56" s="122"/>
      <c r="F56" s="122"/>
      <c r="G56" s="122" t="n">
        <v>39</v>
      </c>
      <c r="H56" s="122" t="n">
        <v>14</v>
      </c>
      <c r="I56" s="122"/>
      <c r="J56" s="122"/>
      <c r="K56" s="122"/>
      <c r="L56" s="122"/>
      <c r="M56" s="122"/>
      <c r="N56" s="122"/>
      <c r="O56" s="122"/>
      <c r="P56" s="123" t="s">
        <v>155</v>
      </c>
      <c r="Q56" s="124" t="n">
        <v>546</v>
      </c>
      <c r="R56" s="136" t="s">
        <v>133</v>
      </c>
    </row>
    <row r="57" customFormat="false" ht="15" hidden="false" customHeight="false" outlineLevel="0" collapsed="false">
      <c r="A57" s="131" t="s">
        <v>156</v>
      </c>
      <c r="B57" s="122"/>
      <c r="C57" s="122"/>
      <c r="D57" s="122"/>
      <c r="E57" s="122"/>
      <c r="F57" s="122"/>
      <c r="G57" s="122" t="n">
        <v>216</v>
      </c>
      <c r="H57" s="122" t="n">
        <v>14</v>
      </c>
      <c r="I57" s="122"/>
      <c r="J57" s="122"/>
      <c r="K57" s="122"/>
      <c r="L57" s="122"/>
      <c r="M57" s="122"/>
      <c r="N57" s="122"/>
      <c r="O57" s="122"/>
      <c r="P57" s="123"/>
      <c r="Q57" s="124" t="n">
        <v>3024</v>
      </c>
      <c r="R57" s="136" t="s">
        <v>133</v>
      </c>
    </row>
    <row r="58" customFormat="false" ht="15" hidden="false" customHeight="false" outlineLevel="0" collapsed="false">
      <c r="A58" s="126"/>
      <c r="B58" s="126"/>
      <c r="C58" s="126"/>
      <c r="D58" s="126"/>
      <c r="E58" s="126"/>
      <c r="F58" s="126"/>
      <c r="G58" s="126"/>
      <c r="H58" s="126"/>
      <c r="I58" s="126"/>
      <c r="J58" s="126"/>
      <c r="K58" s="126"/>
      <c r="L58" s="126"/>
      <c r="M58" s="127"/>
      <c r="N58" s="126"/>
      <c r="O58" s="128"/>
      <c r="P58" s="129" t="s">
        <v>123</v>
      </c>
      <c r="Q58" s="140" t="n">
        <v>3570</v>
      </c>
      <c r="R58" s="139" t="s">
        <v>133</v>
      </c>
    </row>
    <row r="60" customFormat="false" ht="31.5" hidden="false" customHeight="false" outlineLevel="0" collapsed="false">
      <c r="A60" s="117" t="s">
        <v>157</v>
      </c>
      <c r="B60" s="118" t="s">
        <v>105</v>
      </c>
      <c r="C60" s="118" t="s">
        <v>106</v>
      </c>
      <c r="D60" s="118" t="s">
        <v>107</v>
      </c>
      <c r="E60" s="118" t="s">
        <v>108</v>
      </c>
      <c r="F60" s="118" t="s">
        <v>109</v>
      </c>
      <c r="G60" s="118" t="s">
        <v>110</v>
      </c>
      <c r="H60" s="118" t="s">
        <v>111</v>
      </c>
      <c r="I60" s="118" t="s">
        <v>112</v>
      </c>
      <c r="J60" s="118" t="s">
        <v>113</v>
      </c>
      <c r="K60" s="118" t="s">
        <v>114</v>
      </c>
      <c r="L60" s="118" t="s">
        <v>115</v>
      </c>
      <c r="M60" s="118" t="s">
        <v>116</v>
      </c>
      <c r="N60" s="118" t="s">
        <v>117</v>
      </c>
      <c r="O60" s="118" t="s">
        <v>118</v>
      </c>
      <c r="P60" s="118" t="s">
        <v>119</v>
      </c>
      <c r="Q60" s="119" t="s">
        <v>120</v>
      </c>
      <c r="R60" s="120" t="s">
        <v>121</v>
      </c>
    </row>
    <row r="61" customFormat="false" ht="63.75" hidden="false" customHeight="false" outlineLevel="0" collapsed="false">
      <c r="A61" s="131" t="s">
        <v>158</v>
      </c>
      <c r="B61" s="122" t="n">
        <v>13</v>
      </c>
      <c r="C61" s="122"/>
      <c r="D61" s="122"/>
      <c r="E61" s="122"/>
      <c r="F61" s="122" t="n">
        <v>24</v>
      </c>
      <c r="G61" s="122"/>
      <c r="H61" s="122"/>
      <c r="I61" s="122"/>
      <c r="J61" s="122"/>
      <c r="K61" s="122"/>
      <c r="L61" s="122"/>
      <c r="M61" s="122"/>
      <c r="N61" s="122"/>
      <c r="O61" s="122"/>
      <c r="P61" s="141" t="s">
        <v>159</v>
      </c>
      <c r="Q61" s="124" t="n">
        <v>271.5</v>
      </c>
      <c r="R61" s="136" t="s">
        <v>54</v>
      </c>
    </row>
    <row r="62" customFormat="false" ht="15" hidden="false" customHeight="false" outlineLevel="0" collapsed="false">
      <c r="A62" s="131" t="s">
        <v>160</v>
      </c>
      <c r="B62" s="122"/>
      <c r="C62" s="122"/>
      <c r="D62" s="122" t="n">
        <v>0.5</v>
      </c>
      <c r="E62" s="122"/>
      <c r="F62" s="122" t="n">
        <v>8.67</v>
      </c>
      <c r="G62" s="122"/>
      <c r="H62" s="122"/>
      <c r="I62" s="122"/>
      <c r="J62" s="122"/>
      <c r="K62" s="122"/>
      <c r="L62" s="122"/>
      <c r="M62" s="122"/>
      <c r="N62" s="122"/>
      <c r="O62" s="122"/>
      <c r="P62" s="123"/>
      <c r="Q62" s="124" t="n">
        <v>4.335</v>
      </c>
      <c r="R62" s="136" t="s">
        <v>54</v>
      </c>
    </row>
    <row r="63" customFormat="false" ht="15" hidden="false" customHeight="false" outlineLevel="0" collapsed="false">
      <c r="A63" s="126"/>
      <c r="B63" s="126"/>
      <c r="C63" s="126"/>
      <c r="D63" s="126"/>
      <c r="E63" s="126"/>
      <c r="F63" s="126"/>
      <c r="G63" s="126"/>
      <c r="H63" s="126"/>
      <c r="I63" s="126"/>
      <c r="J63" s="126"/>
      <c r="K63" s="126"/>
      <c r="L63" s="126"/>
      <c r="M63" s="127"/>
      <c r="N63" s="126"/>
      <c r="O63" s="128"/>
      <c r="P63" s="129" t="s">
        <v>123</v>
      </c>
      <c r="Q63" s="140" t="n">
        <v>275.835</v>
      </c>
      <c r="R63" s="139" t="s">
        <v>54</v>
      </c>
    </row>
    <row r="65" customFormat="false" ht="31.5" hidden="false" customHeight="false" outlineLevel="0" collapsed="false">
      <c r="A65" s="117" t="s">
        <v>161</v>
      </c>
      <c r="B65" s="118" t="s">
        <v>105</v>
      </c>
      <c r="C65" s="118" t="s">
        <v>106</v>
      </c>
      <c r="D65" s="118" t="s">
        <v>107</v>
      </c>
      <c r="E65" s="118" t="s">
        <v>108</v>
      </c>
      <c r="F65" s="118" t="s">
        <v>109</v>
      </c>
      <c r="G65" s="118" t="s">
        <v>110</v>
      </c>
      <c r="H65" s="118" t="s">
        <v>111</v>
      </c>
      <c r="I65" s="118" t="s">
        <v>112</v>
      </c>
      <c r="J65" s="118" t="s">
        <v>113</v>
      </c>
      <c r="K65" s="118" t="s">
        <v>114</v>
      </c>
      <c r="L65" s="118" t="s">
        <v>115</v>
      </c>
      <c r="M65" s="118" t="s">
        <v>116</v>
      </c>
      <c r="N65" s="118" t="s">
        <v>117</v>
      </c>
      <c r="O65" s="118" t="s">
        <v>118</v>
      </c>
      <c r="P65" s="118" t="s">
        <v>119</v>
      </c>
      <c r="Q65" s="119" t="s">
        <v>120</v>
      </c>
      <c r="R65" s="120" t="s">
        <v>121</v>
      </c>
    </row>
    <row r="66" customFormat="false" ht="51" hidden="false" customHeight="false" outlineLevel="0" collapsed="false">
      <c r="A66" s="131" t="s">
        <v>162</v>
      </c>
      <c r="B66" s="122"/>
      <c r="C66" s="122"/>
      <c r="D66" s="122"/>
      <c r="E66" s="122"/>
      <c r="F66" s="122"/>
      <c r="G66" s="122" t="n">
        <v>271.5</v>
      </c>
      <c r="H66" s="122"/>
      <c r="I66" s="122"/>
      <c r="J66" s="122"/>
      <c r="K66" s="122"/>
      <c r="L66" s="122"/>
      <c r="M66" s="122"/>
      <c r="N66" s="122"/>
      <c r="O66" s="122"/>
      <c r="P66" s="141" t="s">
        <v>163</v>
      </c>
      <c r="Q66" s="124" t="n">
        <v>54.3</v>
      </c>
      <c r="R66" s="136" t="s">
        <v>54</v>
      </c>
    </row>
    <row r="67" customFormat="false" ht="15" hidden="false" customHeight="false" outlineLevel="0" collapsed="false">
      <c r="A67" s="126"/>
      <c r="B67" s="126"/>
      <c r="C67" s="126"/>
      <c r="D67" s="126"/>
      <c r="E67" s="126"/>
      <c r="F67" s="126"/>
      <c r="G67" s="126"/>
      <c r="H67" s="126"/>
      <c r="I67" s="126"/>
      <c r="J67" s="126"/>
      <c r="K67" s="126"/>
      <c r="L67" s="126"/>
      <c r="M67" s="127"/>
      <c r="N67" s="126"/>
      <c r="O67" s="128"/>
      <c r="P67" s="129" t="s">
        <v>123</v>
      </c>
      <c r="Q67" s="140" t="n">
        <v>54.3</v>
      </c>
      <c r="R67" s="139" t="s">
        <v>54</v>
      </c>
    </row>
    <row r="69" customFormat="false" ht="31.5" hidden="false" customHeight="false" outlineLevel="0" collapsed="false">
      <c r="A69" s="117" t="s">
        <v>164</v>
      </c>
      <c r="B69" s="118" t="s">
        <v>105</v>
      </c>
      <c r="C69" s="118" t="s">
        <v>106</v>
      </c>
      <c r="D69" s="118" t="s">
        <v>107</v>
      </c>
      <c r="E69" s="118" t="s">
        <v>108</v>
      </c>
      <c r="F69" s="118" t="s">
        <v>109</v>
      </c>
      <c r="G69" s="118" t="s">
        <v>110</v>
      </c>
      <c r="H69" s="118" t="s">
        <v>111</v>
      </c>
      <c r="I69" s="118" t="s">
        <v>112</v>
      </c>
      <c r="J69" s="118" t="s">
        <v>113</v>
      </c>
      <c r="K69" s="118" t="s">
        <v>114</v>
      </c>
      <c r="L69" s="118" t="s">
        <v>115</v>
      </c>
      <c r="M69" s="118" t="s">
        <v>116</v>
      </c>
      <c r="N69" s="118" t="s">
        <v>117</v>
      </c>
      <c r="O69" s="118" t="s">
        <v>118</v>
      </c>
      <c r="P69" s="118" t="s">
        <v>119</v>
      </c>
      <c r="Q69" s="119" t="s">
        <v>120</v>
      </c>
      <c r="R69" s="120" t="s">
        <v>121</v>
      </c>
    </row>
    <row r="70" customFormat="false" ht="15" hidden="false" customHeight="false" outlineLevel="0" collapsed="false">
      <c r="A70" s="131" t="s">
        <v>165</v>
      </c>
      <c r="B70" s="122"/>
      <c r="C70" s="122"/>
      <c r="D70" s="122"/>
      <c r="E70" s="122"/>
      <c r="F70" s="122" t="n">
        <v>130</v>
      </c>
      <c r="G70" s="122"/>
      <c r="H70" s="122"/>
      <c r="I70" s="122"/>
      <c r="J70" s="122"/>
      <c r="K70" s="122"/>
      <c r="L70" s="122"/>
      <c r="M70" s="122"/>
      <c r="N70" s="122"/>
      <c r="O70" s="122"/>
      <c r="P70" s="123"/>
      <c r="Q70" s="124" t="n">
        <v>130</v>
      </c>
      <c r="R70" s="136" t="s">
        <v>39</v>
      </c>
    </row>
    <row r="71" customFormat="false" ht="15" hidden="false" customHeight="false" outlineLevel="0" collapsed="false">
      <c r="A71" s="126"/>
      <c r="B71" s="126"/>
      <c r="C71" s="126"/>
      <c r="D71" s="126"/>
      <c r="E71" s="126"/>
      <c r="F71" s="126"/>
      <c r="G71" s="126"/>
      <c r="H71" s="126"/>
      <c r="I71" s="126"/>
      <c r="J71" s="126"/>
      <c r="K71" s="126"/>
      <c r="L71" s="126"/>
      <c r="M71" s="127"/>
      <c r="N71" s="126"/>
      <c r="O71" s="128"/>
      <c r="P71" s="129" t="s">
        <v>123</v>
      </c>
      <c r="Q71" s="140" t="n">
        <v>130</v>
      </c>
      <c r="R71" s="139" t="s">
        <v>39</v>
      </c>
    </row>
    <row r="73" customFormat="false" ht="30" hidden="false" customHeight="false" outlineLevel="0" collapsed="false">
      <c r="A73" s="117" t="s">
        <v>166</v>
      </c>
      <c r="B73" s="118" t="s">
        <v>105</v>
      </c>
      <c r="C73" s="118" t="s">
        <v>106</v>
      </c>
      <c r="D73" s="118" t="s">
        <v>107</v>
      </c>
      <c r="E73" s="118" t="s">
        <v>108</v>
      </c>
      <c r="F73" s="118" t="s">
        <v>109</v>
      </c>
      <c r="G73" s="118" t="s">
        <v>110</v>
      </c>
      <c r="H73" s="118" t="s">
        <v>111</v>
      </c>
      <c r="I73" s="118" t="s">
        <v>112</v>
      </c>
      <c r="J73" s="118" t="s">
        <v>113</v>
      </c>
      <c r="K73" s="118" t="s">
        <v>114</v>
      </c>
      <c r="L73" s="118" t="s">
        <v>115</v>
      </c>
      <c r="M73" s="118" t="s">
        <v>116</v>
      </c>
      <c r="N73" s="118" t="s">
        <v>117</v>
      </c>
      <c r="O73" s="118" t="s">
        <v>118</v>
      </c>
      <c r="P73" s="118" t="s">
        <v>119</v>
      </c>
      <c r="Q73" s="119" t="s">
        <v>120</v>
      </c>
      <c r="R73" s="120" t="s">
        <v>121</v>
      </c>
    </row>
    <row r="74" customFormat="false" ht="15" hidden="false" customHeight="false" outlineLevel="0" collapsed="false">
      <c r="A74" s="131" t="s">
        <v>167</v>
      </c>
      <c r="B74" s="122"/>
      <c r="C74" s="122"/>
      <c r="D74" s="122"/>
      <c r="E74" s="122" t="n">
        <v>0.2</v>
      </c>
      <c r="F74" s="122" t="n">
        <v>130</v>
      </c>
      <c r="G74" s="122"/>
      <c r="H74" s="122"/>
      <c r="I74" s="122"/>
      <c r="J74" s="122"/>
      <c r="K74" s="122"/>
      <c r="L74" s="122"/>
      <c r="M74" s="122"/>
      <c r="N74" s="122"/>
      <c r="O74" s="122"/>
      <c r="P74" s="123"/>
      <c r="Q74" s="124" t="n">
        <v>26</v>
      </c>
      <c r="R74" s="136" t="s">
        <v>54</v>
      </c>
    </row>
    <row r="75" customFormat="false" ht="15" hidden="false" customHeight="false" outlineLevel="0" collapsed="false">
      <c r="A75" s="126"/>
      <c r="B75" s="126"/>
      <c r="C75" s="126"/>
      <c r="D75" s="126"/>
      <c r="E75" s="126"/>
      <c r="F75" s="126"/>
      <c r="G75" s="126"/>
      <c r="H75" s="126"/>
      <c r="I75" s="126"/>
      <c r="J75" s="126"/>
      <c r="K75" s="126"/>
      <c r="L75" s="126"/>
      <c r="M75" s="127"/>
      <c r="N75" s="126"/>
      <c r="O75" s="128"/>
      <c r="P75" s="129" t="s">
        <v>123</v>
      </c>
      <c r="Q75" s="140" t="n">
        <v>26</v>
      </c>
      <c r="R75" s="139" t="s">
        <v>133</v>
      </c>
    </row>
    <row r="77" customFormat="false" ht="31.5" hidden="false" customHeight="false" outlineLevel="0" collapsed="false">
      <c r="A77" s="117" t="s">
        <v>168</v>
      </c>
      <c r="B77" s="118" t="s">
        <v>105</v>
      </c>
      <c r="C77" s="118" t="s">
        <v>106</v>
      </c>
      <c r="D77" s="118" t="s">
        <v>107</v>
      </c>
      <c r="E77" s="118" t="s">
        <v>108</v>
      </c>
      <c r="F77" s="118" t="s">
        <v>109</v>
      </c>
      <c r="G77" s="118" t="s">
        <v>110</v>
      </c>
      <c r="H77" s="118" t="s">
        <v>111</v>
      </c>
      <c r="I77" s="118" t="s">
        <v>112</v>
      </c>
      <c r="J77" s="118" t="s">
        <v>113</v>
      </c>
      <c r="K77" s="118" t="s">
        <v>114</v>
      </c>
      <c r="L77" s="118" t="s">
        <v>115</v>
      </c>
      <c r="M77" s="118" t="s">
        <v>116</v>
      </c>
      <c r="N77" s="118" t="s">
        <v>117</v>
      </c>
      <c r="O77" s="118" t="s">
        <v>118</v>
      </c>
      <c r="P77" s="118" t="s">
        <v>119</v>
      </c>
      <c r="Q77" s="119" t="s">
        <v>120</v>
      </c>
      <c r="R77" s="120" t="s">
        <v>121</v>
      </c>
    </row>
    <row r="78" customFormat="false" ht="30" hidden="false" customHeight="false" outlineLevel="0" collapsed="false">
      <c r="A78" s="131" t="s">
        <v>169</v>
      </c>
      <c r="B78" s="122"/>
      <c r="C78" s="122"/>
      <c r="D78" s="122"/>
      <c r="E78" s="122"/>
      <c r="F78" s="122"/>
      <c r="G78" s="122" t="n">
        <v>26</v>
      </c>
      <c r="H78" s="122" t="n">
        <v>14</v>
      </c>
      <c r="I78" s="122"/>
      <c r="J78" s="122"/>
      <c r="K78" s="122"/>
      <c r="L78" s="122"/>
      <c r="M78" s="122"/>
      <c r="N78" s="122"/>
      <c r="O78" s="122"/>
      <c r="P78" s="123" t="s">
        <v>170</v>
      </c>
      <c r="Q78" s="124" t="n">
        <v>364</v>
      </c>
      <c r="R78" s="136" t="s">
        <v>133</v>
      </c>
    </row>
    <row r="79" customFormat="false" ht="15" hidden="false" customHeight="false" outlineLevel="0" collapsed="false">
      <c r="A79" s="126"/>
      <c r="B79" s="126"/>
      <c r="C79" s="126"/>
      <c r="D79" s="126"/>
      <c r="E79" s="126"/>
      <c r="F79" s="126"/>
      <c r="G79" s="126"/>
      <c r="H79" s="126"/>
      <c r="I79" s="126"/>
      <c r="J79" s="126"/>
      <c r="K79" s="126"/>
      <c r="L79" s="126"/>
      <c r="M79" s="127"/>
      <c r="N79" s="126"/>
      <c r="O79" s="128"/>
      <c r="P79" s="129" t="s">
        <v>123</v>
      </c>
      <c r="Q79" s="140" t="n">
        <v>364</v>
      </c>
      <c r="R79" s="139" t="s">
        <v>133</v>
      </c>
    </row>
    <row r="81" customFormat="false" ht="30" hidden="false" customHeight="false" outlineLevel="0" collapsed="false">
      <c r="A81" s="117" t="s">
        <v>171</v>
      </c>
      <c r="B81" s="118" t="s">
        <v>105</v>
      </c>
      <c r="C81" s="118" t="s">
        <v>106</v>
      </c>
      <c r="D81" s="118" t="s">
        <v>107</v>
      </c>
      <c r="E81" s="118" t="s">
        <v>108</v>
      </c>
      <c r="F81" s="118" t="s">
        <v>109</v>
      </c>
      <c r="G81" s="118" t="s">
        <v>110</v>
      </c>
      <c r="H81" s="118" t="s">
        <v>111</v>
      </c>
      <c r="I81" s="118" t="s">
        <v>112</v>
      </c>
      <c r="J81" s="118" t="s">
        <v>113</v>
      </c>
      <c r="K81" s="118" t="s">
        <v>114</v>
      </c>
      <c r="L81" s="118" t="s">
        <v>115</v>
      </c>
      <c r="M81" s="118" t="s">
        <v>116</v>
      </c>
      <c r="N81" s="118" t="s">
        <v>117</v>
      </c>
      <c r="O81" s="118" t="s">
        <v>118</v>
      </c>
      <c r="P81" s="118" t="s">
        <v>119</v>
      </c>
      <c r="Q81" s="119" t="s">
        <v>120</v>
      </c>
      <c r="R81" s="120" t="s">
        <v>121</v>
      </c>
    </row>
    <row r="82" customFormat="false" ht="15" hidden="false" customHeight="false" outlineLevel="0" collapsed="false">
      <c r="A82" s="131" t="s">
        <v>172</v>
      </c>
      <c r="B82" s="122"/>
      <c r="C82" s="122"/>
      <c r="D82" s="122"/>
      <c r="E82" s="122"/>
      <c r="F82" s="122" t="n">
        <v>130</v>
      </c>
      <c r="G82" s="122"/>
      <c r="H82" s="122"/>
      <c r="I82" s="122"/>
      <c r="J82" s="122"/>
      <c r="K82" s="122"/>
      <c r="L82" s="122"/>
      <c r="M82" s="122"/>
      <c r="N82" s="122"/>
      <c r="O82" s="122"/>
      <c r="P82" s="123"/>
      <c r="Q82" s="124" t="n">
        <v>130</v>
      </c>
      <c r="R82" s="136" t="s">
        <v>39</v>
      </c>
    </row>
    <row r="83" customFormat="false" ht="15" hidden="false" customHeight="false" outlineLevel="0" collapsed="false">
      <c r="A83" s="126"/>
      <c r="B83" s="126"/>
      <c r="C83" s="126"/>
      <c r="D83" s="126"/>
      <c r="E83" s="126"/>
      <c r="F83" s="126"/>
      <c r="G83" s="126"/>
      <c r="H83" s="126"/>
      <c r="I83" s="126"/>
      <c r="J83" s="126"/>
      <c r="K83" s="126"/>
      <c r="L83" s="126"/>
      <c r="M83" s="127"/>
      <c r="N83" s="126"/>
      <c r="O83" s="128"/>
      <c r="P83" s="129" t="s">
        <v>123</v>
      </c>
      <c r="Q83" s="140" t="n">
        <v>130</v>
      </c>
      <c r="R83" s="139" t="s">
        <v>39</v>
      </c>
    </row>
    <row r="85" customFormat="false" ht="31.5" hidden="false" customHeight="false" outlineLevel="0" collapsed="false">
      <c r="A85" s="117" t="s">
        <v>173</v>
      </c>
      <c r="B85" s="118" t="s">
        <v>105</v>
      </c>
      <c r="C85" s="118" t="s">
        <v>106</v>
      </c>
      <c r="D85" s="118" t="s">
        <v>107</v>
      </c>
      <c r="E85" s="118" t="s">
        <v>108</v>
      </c>
      <c r="F85" s="118" t="s">
        <v>109</v>
      </c>
      <c r="G85" s="118" t="s">
        <v>110</v>
      </c>
      <c r="H85" s="118" t="s">
        <v>111</v>
      </c>
      <c r="I85" s="118" t="s">
        <v>112</v>
      </c>
      <c r="J85" s="118" t="s">
        <v>113</v>
      </c>
      <c r="K85" s="118" t="s">
        <v>114</v>
      </c>
      <c r="L85" s="118" t="s">
        <v>115</v>
      </c>
      <c r="M85" s="118" t="s">
        <v>116</v>
      </c>
      <c r="N85" s="118" t="s">
        <v>117</v>
      </c>
      <c r="O85" s="118" t="s">
        <v>118</v>
      </c>
      <c r="P85" s="118" t="s">
        <v>119</v>
      </c>
      <c r="Q85" s="119" t="s">
        <v>120</v>
      </c>
      <c r="R85" s="120" t="s">
        <v>121</v>
      </c>
    </row>
    <row r="86" customFormat="false" ht="15" hidden="false" customHeight="false" outlineLevel="0" collapsed="false">
      <c r="A86" s="131" t="s">
        <v>172</v>
      </c>
      <c r="B86" s="122"/>
      <c r="C86" s="122"/>
      <c r="D86" s="122"/>
      <c r="E86" s="122"/>
      <c r="F86" s="122" t="n">
        <v>130</v>
      </c>
      <c r="G86" s="122"/>
      <c r="H86" s="122"/>
      <c r="I86" s="122"/>
      <c r="J86" s="122"/>
      <c r="K86" s="122"/>
      <c r="L86" s="122"/>
      <c r="M86" s="122"/>
      <c r="N86" s="122"/>
      <c r="O86" s="122"/>
      <c r="P86" s="123"/>
      <c r="Q86" s="124" t="n">
        <v>130</v>
      </c>
      <c r="R86" s="136" t="s">
        <v>39</v>
      </c>
    </row>
    <row r="87" customFormat="false" ht="15" hidden="false" customHeight="false" outlineLevel="0" collapsed="false">
      <c r="A87" s="126"/>
      <c r="B87" s="126"/>
      <c r="C87" s="126"/>
      <c r="D87" s="126"/>
      <c r="E87" s="126"/>
      <c r="F87" s="126"/>
      <c r="G87" s="126"/>
      <c r="H87" s="126"/>
      <c r="I87" s="126"/>
      <c r="J87" s="126"/>
      <c r="K87" s="126"/>
      <c r="L87" s="126"/>
      <c r="M87" s="127"/>
      <c r="N87" s="126"/>
      <c r="O87" s="128"/>
      <c r="P87" s="129" t="s">
        <v>123</v>
      </c>
      <c r="Q87" s="140" t="n">
        <v>130</v>
      </c>
      <c r="R87" s="139" t="s">
        <v>39</v>
      </c>
    </row>
    <row r="89" customFormat="false" ht="31.5" hidden="false" customHeight="false" outlineLevel="0" collapsed="false">
      <c r="A89" s="117" t="s">
        <v>174</v>
      </c>
      <c r="B89" s="118" t="s">
        <v>105</v>
      </c>
      <c r="C89" s="118" t="s">
        <v>106</v>
      </c>
      <c r="D89" s="118" t="s">
        <v>107</v>
      </c>
      <c r="E89" s="118" t="s">
        <v>108</v>
      </c>
      <c r="F89" s="118" t="s">
        <v>109</v>
      </c>
      <c r="G89" s="118" t="s">
        <v>110</v>
      </c>
      <c r="H89" s="118" t="s">
        <v>111</v>
      </c>
      <c r="I89" s="118" t="s">
        <v>112</v>
      </c>
      <c r="J89" s="118" t="s">
        <v>113</v>
      </c>
      <c r="K89" s="118" t="s">
        <v>114</v>
      </c>
      <c r="L89" s="118" t="s">
        <v>115</v>
      </c>
      <c r="M89" s="118" t="s">
        <v>116</v>
      </c>
      <c r="N89" s="118" t="s">
        <v>117</v>
      </c>
      <c r="O89" s="118" t="s">
        <v>118</v>
      </c>
      <c r="P89" s="118" t="s">
        <v>119</v>
      </c>
      <c r="Q89" s="119" t="s">
        <v>120</v>
      </c>
      <c r="R89" s="120" t="s">
        <v>121</v>
      </c>
    </row>
    <row r="90" customFormat="false" ht="15" hidden="false" customHeight="false" outlineLevel="0" collapsed="false">
      <c r="A90" s="131" t="s">
        <v>175</v>
      </c>
      <c r="B90" s="122"/>
      <c r="C90" s="122"/>
      <c r="D90" s="122"/>
      <c r="E90" s="122" t="n">
        <v>0.05</v>
      </c>
      <c r="F90" s="122" t="n">
        <v>130</v>
      </c>
      <c r="G90" s="122"/>
      <c r="H90" s="122"/>
      <c r="I90" s="122"/>
      <c r="J90" s="122"/>
      <c r="K90" s="122"/>
      <c r="L90" s="122"/>
      <c r="M90" s="122"/>
      <c r="N90" s="122"/>
      <c r="O90" s="122"/>
      <c r="P90" s="123"/>
      <c r="Q90" s="124" t="n">
        <v>6.5</v>
      </c>
      <c r="R90" s="136" t="s">
        <v>54</v>
      </c>
    </row>
    <row r="91" customFormat="false" ht="15" hidden="false" customHeight="false" outlineLevel="0" collapsed="false">
      <c r="A91" s="126"/>
      <c r="B91" s="126"/>
      <c r="C91" s="126"/>
      <c r="D91" s="126"/>
      <c r="E91" s="126"/>
      <c r="F91" s="126"/>
      <c r="G91" s="126"/>
      <c r="H91" s="126"/>
      <c r="I91" s="126"/>
      <c r="J91" s="126"/>
      <c r="K91" s="126"/>
      <c r="L91" s="126"/>
      <c r="M91" s="127"/>
      <c r="N91" s="126"/>
      <c r="O91" s="128"/>
      <c r="P91" s="129" t="s">
        <v>123</v>
      </c>
      <c r="Q91" s="140" t="n">
        <v>6.5</v>
      </c>
      <c r="R91" s="139" t="s">
        <v>54</v>
      </c>
    </row>
    <row r="93" customFormat="false" ht="31.5" hidden="false" customHeight="false" outlineLevel="0" collapsed="false">
      <c r="A93" s="117" t="s">
        <v>176</v>
      </c>
      <c r="B93" s="118" t="s">
        <v>105</v>
      </c>
      <c r="C93" s="118" t="s">
        <v>106</v>
      </c>
      <c r="D93" s="118" t="s">
        <v>107</v>
      </c>
      <c r="E93" s="118" t="s">
        <v>108</v>
      </c>
      <c r="F93" s="118" t="s">
        <v>109</v>
      </c>
      <c r="G93" s="118" t="s">
        <v>110</v>
      </c>
      <c r="H93" s="118" t="s">
        <v>111</v>
      </c>
      <c r="I93" s="118" t="s">
        <v>112</v>
      </c>
      <c r="J93" s="118" t="s">
        <v>113</v>
      </c>
      <c r="K93" s="118" t="s">
        <v>114</v>
      </c>
      <c r="L93" s="118" t="s">
        <v>115</v>
      </c>
      <c r="M93" s="118" t="s">
        <v>116</v>
      </c>
      <c r="N93" s="118" t="s">
        <v>117</v>
      </c>
      <c r="O93" s="118" t="s">
        <v>118</v>
      </c>
      <c r="P93" s="118" t="s">
        <v>119</v>
      </c>
      <c r="Q93" s="119" t="s">
        <v>120</v>
      </c>
      <c r="R93" s="120" t="s">
        <v>121</v>
      </c>
    </row>
    <row r="94" customFormat="false" ht="15" hidden="false" customHeight="false" outlineLevel="0" collapsed="false">
      <c r="A94" s="131" t="s">
        <v>177</v>
      </c>
      <c r="B94" s="122"/>
      <c r="C94" s="122"/>
      <c r="D94" s="122"/>
      <c r="E94" s="122"/>
      <c r="F94" s="122"/>
      <c r="G94" s="122" t="n">
        <v>6.5</v>
      </c>
      <c r="H94" s="122" t="n">
        <v>19.3</v>
      </c>
      <c r="I94" s="122"/>
      <c r="J94" s="122"/>
      <c r="K94" s="122"/>
      <c r="L94" s="122"/>
      <c r="M94" s="122"/>
      <c r="N94" s="122"/>
      <c r="O94" s="122"/>
      <c r="P94" s="123"/>
      <c r="Q94" s="124" t="n">
        <v>125.45</v>
      </c>
      <c r="R94" s="136" t="s">
        <v>133</v>
      </c>
    </row>
    <row r="95" customFormat="false" ht="15" hidden="false" customHeight="false" outlineLevel="0" collapsed="false">
      <c r="A95" s="126"/>
      <c r="B95" s="126"/>
      <c r="C95" s="126"/>
      <c r="D95" s="126"/>
      <c r="E95" s="126"/>
      <c r="F95" s="126"/>
      <c r="G95" s="126"/>
      <c r="H95" s="126"/>
      <c r="I95" s="126"/>
      <c r="J95" s="126"/>
      <c r="K95" s="126"/>
      <c r="L95" s="126"/>
      <c r="M95" s="127"/>
      <c r="N95" s="126"/>
      <c r="O95" s="128"/>
      <c r="P95" s="129" t="s">
        <v>123</v>
      </c>
      <c r="Q95" s="140" t="n">
        <v>125.45</v>
      </c>
      <c r="R95" s="139" t="s">
        <v>133</v>
      </c>
    </row>
    <row r="96" customFormat="false" ht="15" hidden="false" customHeight="false" outlineLevel="0" collapsed="false">
      <c r="A96" s="126"/>
      <c r="B96" s="126"/>
      <c r="C96" s="126"/>
      <c r="D96" s="126"/>
      <c r="E96" s="126"/>
      <c r="F96" s="126"/>
      <c r="G96" s="126"/>
      <c r="H96" s="126"/>
      <c r="I96" s="126"/>
      <c r="J96" s="126"/>
      <c r="K96" s="142"/>
      <c r="L96" s="126"/>
      <c r="M96" s="126"/>
      <c r="N96" s="126"/>
      <c r="O96" s="126"/>
      <c r="P96" s="126"/>
      <c r="Q96" s="126"/>
      <c r="R96" s="126"/>
    </row>
    <row r="97" customFormat="false" ht="31.5" hidden="false" customHeight="false" outlineLevel="0" collapsed="false">
      <c r="A97" s="117" t="s">
        <v>178</v>
      </c>
      <c r="B97" s="118" t="s">
        <v>105</v>
      </c>
      <c r="C97" s="118" t="s">
        <v>106</v>
      </c>
      <c r="D97" s="118" t="s">
        <v>107</v>
      </c>
      <c r="E97" s="118" t="s">
        <v>108</v>
      </c>
      <c r="F97" s="118" t="s">
        <v>109</v>
      </c>
      <c r="G97" s="118" t="s">
        <v>110</v>
      </c>
      <c r="H97" s="118" t="s">
        <v>111</v>
      </c>
      <c r="I97" s="118" t="s">
        <v>112</v>
      </c>
      <c r="J97" s="118" t="s">
        <v>113</v>
      </c>
      <c r="K97" s="118" t="s">
        <v>114</v>
      </c>
      <c r="L97" s="118" t="s">
        <v>115</v>
      </c>
      <c r="M97" s="118" t="s">
        <v>116</v>
      </c>
      <c r="N97" s="118" t="s">
        <v>117</v>
      </c>
      <c r="O97" s="118" t="s">
        <v>118</v>
      </c>
      <c r="P97" s="118" t="s">
        <v>119</v>
      </c>
      <c r="Q97" s="119" t="s">
        <v>120</v>
      </c>
      <c r="R97" s="120" t="s">
        <v>121</v>
      </c>
    </row>
    <row r="98" customFormat="false" ht="30" hidden="false" customHeight="false" outlineLevel="0" collapsed="false">
      <c r="A98" s="131" t="s">
        <v>179</v>
      </c>
      <c r="B98" s="122" t="n">
        <v>22.5</v>
      </c>
      <c r="C98" s="122"/>
      <c r="D98" s="122"/>
      <c r="E98" s="122"/>
      <c r="F98" s="122"/>
      <c r="G98" s="122"/>
      <c r="H98" s="122"/>
      <c r="I98" s="122"/>
      <c r="J98" s="122"/>
      <c r="K98" s="122"/>
      <c r="L98" s="122"/>
      <c r="M98" s="122"/>
      <c r="N98" s="122"/>
      <c r="O98" s="122"/>
      <c r="P98" s="123"/>
      <c r="Q98" s="124" t="n">
        <v>22.5</v>
      </c>
      <c r="R98" s="136" t="s">
        <v>85</v>
      </c>
    </row>
    <row r="99" customFormat="false" ht="15" hidden="false" customHeight="false" outlineLevel="0" collapsed="false">
      <c r="A99" s="126"/>
      <c r="B99" s="126"/>
      <c r="C99" s="126"/>
      <c r="D99" s="126"/>
      <c r="E99" s="126"/>
      <c r="F99" s="126"/>
      <c r="G99" s="126"/>
      <c r="H99" s="126"/>
      <c r="I99" s="126"/>
      <c r="J99" s="126"/>
      <c r="K99" s="126"/>
      <c r="L99" s="126"/>
      <c r="M99" s="127"/>
      <c r="N99" s="126"/>
      <c r="O99" s="128"/>
      <c r="P99" s="129" t="s">
        <v>123</v>
      </c>
      <c r="Q99" s="140" t="n">
        <v>22.5</v>
      </c>
      <c r="R99" s="139" t="s">
        <v>85</v>
      </c>
    </row>
    <row r="101" customFormat="false" ht="31.5" hidden="false" customHeight="false" outlineLevel="0" collapsed="false">
      <c r="A101" s="117" t="s">
        <v>180</v>
      </c>
      <c r="B101" s="118" t="s">
        <v>105</v>
      </c>
      <c r="C101" s="118" t="s">
        <v>106</v>
      </c>
      <c r="D101" s="118" t="s">
        <v>107</v>
      </c>
      <c r="E101" s="118" t="s">
        <v>108</v>
      </c>
      <c r="F101" s="118" t="s">
        <v>109</v>
      </c>
      <c r="G101" s="118" t="s">
        <v>110</v>
      </c>
      <c r="H101" s="118" t="s">
        <v>111</v>
      </c>
      <c r="I101" s="118" t="s">
        <v>112</v>
      </c>
      <c r="J101" s="118" t="s">
        <v>113</v>
      </c>
      <c r="K101" s="118" t="s">
        <v>114</v>
      </c>
      <c r="L101" s="118" t="s">
        <v>115</v>
      </c>
      <c r="M101" s="118" t="s">
        <v>116</v>
      </c>
      <c r="N101" s="118" t="s">
        <v>117</v>
      </c>
      <c r="O101" s="118" t="s">
        <v>118</v>
      </c>
      <c r="P101" s="118" t="s">
        <v>119</v>
      </c>
      <c r="Q101" s="119" t="s">
        <v>120</v>
      </c>
      <c r="R101" s="120" t="s">
        <v>121</v>
      </c>
    </row>
    <row r="102" customFormat="false" ht="30" hidden="false" customHeight="false" outlineLevel="0" collapsed="false">
      <c r="A102" s="131" t="s">
        <v>181</v>
      </c>
      <c r="B102" s="122" t="n">
        <v>22.5</v>
      </c>
      <c r="C102" s="122"/>
      <c r="D102" s="122"/>
      <c r="E102" s="122"/>
      <c r="F102" s="122"/>
      <c r="G102" s="122"/>
      <c r="H102" s="122"/>
      <c r="I102" s="122"/>
      <c r="J102" s="122"/>
      <c r="K102" s="122"/>
      <c r="L102" s="122"/>
      <c r="M102" s="122"/>
      <c r="N102" s="122"/>
      <c r="O102" s="122"/>
      <c r="P102" s="123"/>
      <c r="Q102" s="124" t="n">
        <v>22.5</v>
      </c>
      <c r="R102" s="136" t="s">
        <v>85</v>
      </c>
    </row>
    <row r="103" customFormat="false" ht="15" hidden="false" customHeight="false" outlineLevel="0" collapsed="false">
      <c r="A103" s="126"/>
      <c r="B103" s="126"/>
      <c r="C103" s="126"/>
      <c r="D103" s="126"/>
      <c r="E103" s="126"/>
      <c r="F103" s="126"/>
      <c r="G103" s="126"/>
      <c r="H103" s="126"/>
      <c r="I103" s="126"/>
      <c r="J103" s="126"/>
      <c r="K103" s="126"/>
      <c r="L103" s="126"/>
      <c r="M103" s="127"/>
      <c r="N103" s="126"/>
      <c r="O103" s="128"/>
      <c r="P103" s="129" t="s">
        <v>123</v>
      </c>
      <c r="Q103" s="140" t="n">
        <v>22.5</v>
      </c>
      <c r="R103" s="139" t="s">
        <v>85</v>
      </c>
    </row>
    <row r="105" customFormat="false" ht="47.25" hidden="false" customHeight="false" outlineLevel="0" collapsed="false">
      <c r="A105" s="117" t="s">
        <v>182</v>
      </c>
      <c r="B105" s="118" t="s">
        <v>105</v>
      </c>
      <c r="C105" s="118" t="s">
        <v>106</v>
      </c>
      <c r="D105" s="118" t="s">
        <v>107</v>
      </c>
      <c r="E105" s="118" t="s">
        <v>108</v>
      </c>
      <c r="F105" s="118" t="s">
        <v>109</v>
      </c>
      <c r="G105" s="118" t="s">
        <v>110</v>
      </c>
      <c r="H105" s="118" t="s">
        <v>111</v>
      </c>
      <c r="I105" s="118" t="s">
        <v>112</v>
      </c>
      <c r="J105" s="118" t="s">
        <v>113</v>
      </c>
      <c r="K105" s="118" t="s">
        <v>114</v>
      </c>
      <c r="L105" s="118" t="s">
        <v>115</v>
      </c>
      <c r="M105" s="118" t="s">
        <v>116</v>
      </c>
      <c r="N105" s="118" t="s">
        <v>117</v>
      </c>
      <c r="O105" s="118" t="s">
        <v>118</v>
      </c>
      <c r="P105" s="118" t="s">
        <v>119</v>
      </c>
      <c r="Q105" s="119" t="s">
        <v>120</v>
      </c>
      <c r="R105" s="120" t="s">
        <v>121</v>
      </c>
    </row>
    <row r="106" customFormat="false" ht="15" hidden="false" customHeight="false" outlineLevel="0" collapsed="false">
      <c r="A106" s="131" t="s">
        <v>183</v>
      </c>
      <c r="B106" s="122"/>
      <c r="C106" s="122"/>
      <c r="D106" s="122"/>
      <c r="E106" s="122" t="n">
        <v>0.15</v>
      </c>
      <c r="F106" s="122" t="n">
        <v>25.5</v>
      </c>
      <c r="G106" s="122"/>
      <c r="H106" s="122"/>
      <c r="I106" s="122"/>
      <c r="J106" s="122"/>
      <c r="K106" s="122"/>
      <c r="L106" s="122"/>
      <c r="M106" s="122"/>
      <c r="N106" s="122"/>
      <c r="O106" s="122"/>
      <c r="P106" s="123"/>
      <c r="Q106" s="124" t="n">
        <v>3.825</v>
      </c>
      <c r="R106" s="136" t="s">
        <v>54</v>
      </c>
    </row>
    <row r="107" customFormat="false" ht="15" hidden="false" customHeight="false" outlineLevel="0" collapsed="false">
      <c r="A107" s="126"/>
      <c r="B107" s="126"/>
      <c r="C107" s="126"/>
      <c r="D107" s="126"/>
      <c r="E107" s="126"/>
      <c r="F107" s="126"/>
      <c r="G107" s="126"/>
      <c r="H107" s="126"/>
      <c r="I107" s="126"/>
      <c r="J107" s="126"/>
      <c r="K107" s="126"/>
      <c r="L107" s="126"/>
      <c r="M107" s="127"/>
      <c r="N107" s="126"/>
      <c r="O107" s="128"/>
      <c r="P107" s="129" t="s">
        <v>123</v>
      </c>
      <c r="Q107" s="140" t="n">
        <v>3.825</v>
      </c>
      <c r="R107" s="139" t="s">
        <v>54</v>
      </c>
    </row>
    <row r="109" customFormat="false" ht="30" hidden="false" customHeight="false" outlineLevel="0" collapsed="false">
      <c r="A109" s="117" t="s">
        <v>184</v>
      </c>
      <c r="B109" s="118" t="s">
        <v>105</v>
      </c>
      <c r="C109" s="118" t="s">
        <v>106</v>
      </c>
      <c r="D109" s="118" t="s">
        <v>107</v>
      </c>
      <c r="E109" s="118" t="s">
        <v>108</v>
      </c>
      <c r="F109" s="118" t="s">
        <v>109</v>
      </c>
      <c r="G109" s="118" t="s">
        <v>110</v>
      </c>
      <c r="H109" s="118" t="s">
        <v>111</v>
      </c>
      <c r="I109" s="118" t="s">
        <v>112</v>
      </c>
      <c r="J109" s="118" t="s">
        <v>113</v>
      </c>
      <c r="K109" s="118" t="s">
        <v>114</v>
      </c>
      <c r="L109" s="118" t="s">
        <v>115</v>
      </c>
      <c r="M109" s="118" t="s">
        <v>116</v>
      </c>
      <c r="N109" s="118" t="s">
        <v>117</v>
      </c>
      <c r="O109" s="118" t="s">
        <v>118</v>
      </c>
      <c r="P109" s="118" t="s">
        <v>119</v>
      </c>
      <c r="Q109" s="119" t="s">
        <v>120</v>
      </c>
      <c r="R109" s="120" t="s">
        <v>121</v>
      </c>
    </row>
    <row r="110" customFormat="false" ht="30" hidden="false" customHeight="false" outlineLevel="0" collapsed="false">
      <c r="A110" s="131" t="s">
        <v>185</v>
      </c>
      <c r="B110" s="122"/>
      <c r="C110" s="122"/>
      <c r="D110" s="122"/>
      <c r="E110" s="122"/>
      <c r="F110" s="122" t="n">
        <v>25.5</v>
      </c>
      <c r="G110" s="122"/>
      <c r="H110" s="122"/>
      <c r="I110" s="122"/>
      <c r="J110" s="122"/>
      <c r="K110" s="122"/>
      <c r="L110" s="122"/>
      <c r="M110" s="122"/>
      <c r="N110" s="122"/>
      <c r="O110" s="122"/>
      <c r="P110" s="123"/>
      <c r="Q110" s="124" t="n">
        <v>25.5</v>
      </c>
      <c r="R110" s="136" t="s">
        <v>39</v>
      </c>
    </row>
    <row r="111" customFormat="false" ht="15" hidden="false" customHeight="false" outlineLevel="0" collapsed="false">
      <c r="A111" s="126"/>
      <c r="B111" s="126"/>
      <c r="C111" s="126"/>
      <c r="D111" s="126"/>
      <c r="E111" s="126"/>
      <c r="F111" s="126"/>
      <c r="G111" s="126"/>
      <c r="H111" s="126"/>
      <c r="I111" s="126"/>
      <c r="J111" s="126"/>
      <c r="K111" s="126"/>
      <c r="L111" s="126"/>
      <c r="M111" s="127"/>
      <c r="N111" s="126"/>
      <c r="O111" s="128"/>
      <c r="P111" s="129" t="s">
        <v>123</v>
      </c>
      <c r="Q111" s="140" t="n">
        <v>25.5</v>
      </c>
      <c r="R111" s="139" t="s">
        <v>39</v>
      </c>
    </row>
    <row r="113" customFormat="false" ht="31.5" hidden="false" customHeight="false" outlineLevel="0" collapsed="false">
      <c r="A113" s="117" t="s">
        <v>186</v>
      </c>
      <c r="B113" s="118" t="s">
        <v>105</v>
      </c>
      <c r="C113" s="118" t="s">
        <v>106</v>
      </c>
      <c r="D113" s="118" t="s">
        <v>107</v>
      </c>
      <c r="E113" s="118" t="s">
        <v>108</v>
      </c>
      <c r="F113" s="118" t="s">
        <v>109</v>
      </c>
      <c r="G113" s="118" t="s">
        <v>110</v>
      </c>
      <c r="H113" s="118" t="s">
        <v>111</v>
      </c>
      <c r="I113" s="118" t="s">
        <v>112</v>
      </c>
      <c r="J113" s="118" t="s">
        <v>113</v>
      </c>
      <c r="K113" s="118" t="s">
        <v>114</v>
      </c>
      <c r="L113" s="118" t="s">
        <v>115</v>
      </c>
      <c r="M113" s="118" t="s">
        <v>116</v>
      </c>
      <c r="N113" s="118" t="s">
        <v>117</v>
      </c>
      <c r="O113" s="118" t="s">
        <v>118</v>
      </c>
      <c r="P113" s="118" t="s">
        <v>119</v>
      </c>
      <c r="Q113" s="119" t="s">
        <v>120</v>
      </c>
      <c r="R113" s="120" t="s">
        <v>121</v>
      </c>
    </row>
    <row r="114" customFormat="false" ht="45" hidden="false" customHeight="false" outlineLevel="0" collapsed="false">
      <c r="A114" s="131" t="s">
        <v>187</v>
      </c>
      <c r="B114" s="122" t="n">
        <v>14.65</v>
      </c>
      <c r="C114" s="122"/>
      <c r="D114" s="122" t="n">
        <v>0.2</v>
      </c>
      <c r="E114" s="122"/>
      <c r="F114" s="122"/>
      <c r="G114" s="122"/>
      <c r="H114" s="122"/>
      <c r="I114" s="122"/>
      <c r="J114" s="122"/>
      <c r="K114" s="122"/>
      <c r="L114" s="122"/>
      <c r="M114" s="122"/>
      <c r="N114" s="122"/>
      <c r="O114" s="122"/>
      <c r="P114" s="123"/>
      <c r="Q114" s="124" t="n">
        <v>2.93</v>
      </c>
      <c r="R114" s="136" t="s">
        <v>39</v>
      </c>
    </row>
    <row r="115" customFormat="false" ht="15" hidden="false" customHeight="false" outlineLevel="0" collapsed="false">
      <c r="A115" s="126"/>
      <c r="B115" s="126"/>
      <c r="C115" s="126"/>
      <c r="D115" s="126"/>
      <c r="E115" s="126"/>
      <c r="F115" s="126"/>
      <c r="G115" s="126"/>
      <c r="H115" s="126"/>
      <c r="I115" s="126"/>
      <c r="J115" s="126"/>
      <c r="K115" s="126"/>
      <c r="L115" s="126"/>
      <c r="M115" s="127"/>
      <c r="N115" s="126"/>
      <c r="O115" s="128"/>
      <c r="P115" s="129" t="s">
        <v>123</v>
      </c>
      <c r="Q115" s="140" t="n">
        <v>2.93</v>
      </c>
      <c r="R115" s="139" t="s">
        <v>39</v>
      </c>
    </row>
    <row r="117" customFormat="false" ht="30" hidden="false" customHeight="false" outlineLevel="0" collapsed="false">
      <c r="A117" s="117" t="s">
        <v>188</v>
      </c>
      <c r="B117" s="118" t="s">
        <v>105</v>
      </c>
      <c r="C117" s="118" t="s">
        <v>106</v>
      </c>
      <c r="D117" s="118" t="s">
        <v>107</v>
      </c>
      <c r="E117" s="118" t="s">
        <v>108</v>
      </c>
      <c r="F117" s="118" t="s">
        <v>109</v>
      </c>
      <c r="G117" s="118" t="s">
        <v>110</v>
      </c>
      <c r="H117" s="118" t="s">
        <v>111</v>
      </c>
      <c r="I117" s="118" t="s">
        <v>112</v>
      </c>
      <c r="J117" s="118" t="s">
        <v>113</v>
      </c>
      <c r="K117" s="118" t="s">
        <v>114</v>
      </c>
      <c r="L117" s="118" t="s">
        <v>115</v>
      </c>
      <c r="M117" s="118" t="s">
        <v>116</v>
      </c>
      <c r="N117" s="118" t="s">
        <v>117</v>
      </c>
      <c r="O117" s="118" t="s">
        <v>118</v>
      </c>
      <c r="P117" s="118" t="s">
        <v>119</v>
      </c>
      <c r="Q117" s="119" t="s">
        <v>120</v>
      </c>
      <c r="R117" s="120" t="s">
        <v>121</v>
      </c>
    </row>
    <row r="118" customFormat="false" ht="30" hidden="false" customHeight="false" outlineLevel="0" collapsed="false">
      <c r="A118" s="131" t="s">
        <v>189</v>
      </c>
      <c r="B118" s="122" t="n">
        <v>14.65</v>
      </c>
      <c r="C118" s="122"/>
      <c r="D118" s="122" t="n">
        <v>0.6</v>
      </c>
      <c r="E118" s="122"/>
      <c r="F118" s="122"/>
      <c r="G118" s="122"/>
      <c r="H118" s="122"/>
      <c r="I118" s="122"/>
      <c r="J118" s="122"/>
      <c r="K118" s="122"/>
      <c r="L118" s="122"/>
      <c r="M118" s="122"/>
      <c r="N118" s="122"/>
      <c r="O118" s="122"/>
      <c r="P118" s="123"/>
      <c r="Q118" s="124" t="n">
        <v>8.79</v>
      </c>
      <c r="R118" s="136" t="s">
        <v>39</v>
      </c>
    </row>
    <row r="119" customFormat="false" ht="15" hidden="false" customHeight="false" outlineLevel="0" collapsed="false">
      <c r="A119" s="126"/>
      <c r="B119" s="126"/>
      <c r="C119" s="126"/>
      <c r="D119" s="126"/>
      <c r="E119" s="126"/>
      <c r="F119" s="126"/>
      <c r="G119" s="126"/>
      <c r="H119" s="126"/>
      <c r="I119" s="126"/>
      <c r="J119" s="126"/>
      <c r="K119" s="126"/>
      <c r="L119" s="126"/>
      <c r="M119" s="127"/>
      <c r="N119" s="126"/>
      <c r="O119" s="128"/>
      <c r="P119" s="129" t="s">
        <v>123</v>
      </c>
      <c r="Q119" s="140" t="n">
        <v>8.79</v>
      </c>
      <c r="R119" s="139" t="s">
        <v>39</v>
      </c>
    </row>
    <row r="121" customFormat="false" ht="30" hidden="false" customHeight="false" outlineLevel="0" collapsed="false">
      <c r="A121" s="117" t="s">
        <v>190</v>
      </c>
      <c r="B121" s="118" t="s">
        <v>105</v>
      </c>
      <c r="C121" s="118" t="s">
        <v>106</v>
      </c>
      <c r="D121" s="118" t="s">
        <v>107</v>
      </c>
      <c r="E121" s="118" t="s">
        <v>108</v>
      </c>
      <c r="F121" s="118" t="s">
        <v>109</v>
      </c>
      <c r="G121" s="118" t="s">
        <v>110</v>
      </c>
      <c r="H121" s="118" t="s">
        <v>111</v>
      </c>
      <c r="I121" s="118" t="s">
        <v>112</v>
      </c>
      <c r="J121" s="118" t="s">
        <v>113</v>
      </c>
      <c r="K121" s="118" t="s">
        <v>114</v>
      </c>
      <c r="L121" s="118" t="s">
        <v>115</v>
      </c>
      <c r="M121" s="118" t="s">
        <v>116</v>
      </c>
      <c r="N121" s="118" t="s">
        <v>117</v>
      </c>
      <c r="O121" s="118" t="s">
        <v>118</v>
      </c>
      <c r="P121" s="118" t="s">
        <v>119</v>
      </c>
      <c r="Q121" s="119" t="s">
        <v>120</v>
      </c>
      <c r="R121" s="120" t="s">
        <v>121</v>
      </c>
    </row>
    <row r="122" customFormat="false" ht="30" hidden="false" customHeight="false" outlineLevel="0" collapsed="false">
      <c r="A122" s="131" t="s">
        <v>191</v>
      </c>
      <c r="B122" s="122" t="n">
        <v>14.65</v>
      </c>
      <c r="C122" s="122"/>
      <c r="D122" s="122" t="n">
        <v>0.6</v>
      </c>
      <c r="E122" s="122"/>
      <c r="F122" s="122"/>
      <c r="G122" s="122"/>
      <c r="H122" s="122"/>
      <c r="I122" s="122"/>
      <c r="J122" s="122"/>
      <c r="K122" s="122"/>
      <c r="L122" s="122"/>
      <c r="M122" s="122"/>
      <c r="N122" s="122"/>
      <c r="O122" s="122"/>
      <c r="P122" s="123"/>
      <c r="Q122" s="124" t="n">
        <v>8.79</v>
      </c>
      <c r="R122" s="136" t="s">
        <v>39</v>
      </c>
    </row>
    <row r="123" customFormat="false" ht="15" hidden="false" customHeight="false" outlineLevel="0" collapsed="false">
      <c r="A123" s="126"/>
      <c r="B123" s="126"/>
      <c r="C123" s="126"/>
      <c r="D123" s="126"/>
      <c r="E123" s="126"/>
      <c r="F123" s="126"/>
      <c r="G123" s="126"/>
      <c r="H123" s="126"/>
      <c r="I123" s="126"/>
      <c r="J123" s="126"/>
      <c r="K123" s="126"/>
      <c r="L123" s="126"/>
      <c r="M123" s="127"/>
      <c r="N123" s="126"/>
      <c r="O123" s="128"/>
      <c r="P123" s="129" t="s">
        <v>123</v>
      </c>
      <c r="Q123" s="140" t="n">
        <v>8.79</v>
      </c>
      <c r="R123" s="139" t="s">
        <v>39</v>
      </c>
    </row>
    <row r="125" customFormat="false" ht="31.5" hidden="false" customHeight="false" outlineLevel="0" collapsed="false">
      <c r="A125" s="117" t="s">
        <v>192</v>
      </c>
      <c r="B125" s="118" t="s">
        <v>105</v>
      </c>
      <c r="C125" s="118" t="s">
        <v>106</v>
      </c>
      <c r="D125" s="118" t="s">
        <v>107</v>
      </c>
      <c r="E125" s="118" t="s">
        <v>108</v>
      </c>
      <c r="F125" s="118" t="s">
        <v>109</v>
      </c>
      <c r="G125" s="118" t="s">
        <v>110</v>
      </c>
      <c r="H125" s="118" t="s">
        <v>111</v>
      </c>
      <c r="I125" s="118" t="s">
        <v>112</v>
      </c>
      <c r="J125" s="118" t="s">
        <v>113</v>
      </c>
      <c r="K125" s="118" t="s">
        <v>114</v>
      </c>
      <c r="L125" s="118" t="s">
        <v>115</v>
      </c>
      <c r="M125" s="118" t="s">
        <v>116</v>
      </c>
      <c r="N125" s="118" t="s">
        <v>117</v>
      </c>
      <c r="O125" s="118" t="s">
        <v>118</v>
      </c>
      <c r="P125" s="118" t="s">
        <v>119</v>
      </c>
      <c r="Q125" s="119" t="s">
        <v>120</v>
      </c>
      <c r="R125" s="120" t="s">
        <v>121</v>
      </c>
    </row>
    <row r="126" customFormat="false" ht="30" hidden="false" customHeight="false" outlineLevel="0" collapsed="false">
      <c r="A126" s="131" t="s">
        <v>193</v>
      </c>
      <c r="B126" s="122" t="n">
        <v>14.65</v>
      </c>
      <c r="C126" s="122"/>
      <c r="D126" s="122"/>
      <c r="E126" s="122"/>
      <c r="F126" s="122"/>
      <c r="G126" s="122"/>
      <c r="H126" s="122"/>
      <c r="I126" s="122"/>
      <c r="J126" s="122"/>
      <c r="K126" s="122"/>
      <c r="L126" s="122"/>
      <c r="M126" s="122"/>
      <c r="N126" s="122"/>
      <c r="O126" s="122"/>
      <c r="P126" s="123"/>
      <c r="Q126" s="124" t="n">
        <v>14.65</v>
      </c>
      <c r="R126" s="136" t="s">
        <v>85</v>
      </c>
    </row>
    <row r="127" customFormat="false" ht="15" hidden="false" customHeight="false" outlineLevel="0" collapsed="false">
      <c r="A127" s="126"/>
      <c r="B127" s="126"/>
      <c r="C127" s="126"/>
      <c r="D127" s="126"/>
      <c r="E127" s="126"/>
      <c r="F127" s="126"/>
      <c r="G127" s="126"/>
      <c r="H127" s="126"/>
      <c r="I127" s="126"/>
      <c r="J127" s="126"/>
      <c r="K127" s="126"/>
      <c r="L127" s="126"/>
      <c r="M127" s="127"/>
      <c r="N127" s="126"/>
      <c r="O127" s="128"/>
      <c r="P127" s="129" t="s">
        <v>123</v>
      </c>
      <c r="Q127" s="140" t="n">
        <v>14.65</v>
      </c>
      <c r="R127" s="139" t="s">
        <v>85</v>
      </c>
    </row>
    <row r="129" customFormat="false" ht="47.25" hidden="false" customHeight="false" outlineLevel="0" collapsed="false">
      <c r="A129" s="143" t="s">
        <v>194</v>
      </c>
      <c r="B129" s="118" t="s">
        <v>105</v>
      </c>
      <c r="C129" s="118" t="s">
        <v>106</v>
      </c>
      <c r="D129" s="118" t="s">
        <v>107</v>
      </c>
      <c r="E129" s="118" t="s">
        <v>108</v>
      </c>
      <c r="F129" s="118" t="s">
        <v>109</v>
      </c>
      <c r="G129" s="118" t="s">
        <v>110</v>
      </c>
      <c r="H129" s="118" t="s">
        <v>111</v>
      </c>
      <c r="I129" s="118" t="s">
        <v>112</v>
      </c>
      <c r="J129" s="118" t="s">
        <v>113</v>
      </c>
      <c r="K129" s="118" t="s">
        <v>114</v>
      </c>
      <c r="L129" s="118" t="s">
        <v>115</v>
      </c>
      <c r="M129" s="118" t="s">
        <v>116</v>
      </c>
      <c r="N129" s="118" t="s">
        <v>117</v>
      </c>
      <c r="O129" s="118" t="s">
        <v>118</v>
      </c>
      <c r="P129" s="118" t="s">
        <v>119</v>
      </c>
      <c r="Q129" s="119" t="s">
        <v>120</v>
      </c>
      <c r="R129" s="120" t="s">
        <v>121</v>
      </c>
    </row>
    <row r="130" customFormat="false" ht="30" hidden="false" customHeight="false" outlineLevel="0" collapsed="false">
      <c r="A130" s="131" t="s">
        <v>195</v>
      </c>
      <c r="B130" s="122" t="n">
        <v>1.2</v>
      </c>
      <c r="C130" s="122"/>
      <c r="D130" s="122" t="n">
        <v>1.8</v>
      </c>
      <c r="E130" s="122"/>
      <c r="F130" s="122"/>
      <c r="G130" s="122"/>
      <c r="H130" s="122"/>
      <c r="I130" s="122"/>
      <c r="J130" s="122"/>
      <c r="K130" s="122"/>
      <c r="L130" s="122"/>
      <c r="M130" s="122"/>
      <c r="N130" s="122"/>
      <c r="O130" s="122" t="n">
        <v>2</v>
      </c>
      <c r="P130" s="123"/>
      <c r="Q130" s="124" t="n">
        <v>4.32</v>
      </c>
      <c r="R130" s="136" t="s">
        <v>39</v>
      </c>
    </row>
    <row r="131" customFormat="false" ht="15" hidden="false" customHeight="false" outlineLevel="0" collapsed="false">
      <c r="A131" s="126"/>
      <c r="B131" s="126"/>
      <c r="C131" s="126"/>
      <c r="D131" s="126"/>
      <c r="E131" s="126"/>
      <c r="F131" s="126"/>
      <c r="G131" s="126"/>
      <c r="H131" s="126"/>
      <c r="I131" s="126"/>
      <c r="J131" s="126"/>
      <c r="K131" s="126"/>
      <c r="L131" s="126"/>
      <c r="M131" s="127"/>
      <c r="N131" s="126"/>
      <c r="O131" s="128"/>
      <c r="P131" s="129" t="s">
        <v>123</v>
      </c>
      <c r="Q131" s="140" t="n">
        <v>4.32</v>
      </c>
      <c r="R131" s="139" t="s">
        <v>39</v>
      </c>
    </row>
    <row r="133" customFormat="false" ht="31.5" hidden="false" customHeight="false" outlineLevel="0" collapsed="false">
      <c r="A133" s="143" t="s">
        <v>196</v>
      </c>
      <c r="B133" s="118" t="s">
        <v>105</v>
      </c>
      <c r="C133" s="118" t="s">
        <v>106</v>
      </c>
      <c r="D133" s="118" t="s">
        <v>107</v>
      </c>
      <c r="E133" s="118" t="s">
        <v>108</v>
      </c>
      <c r="F133" s="118" t="s">
        <v>109</v>
      </c>
      <c r="G133" s="118" t="s">
        <v>110</v>
      </c>
      <c r="H133" s="118" t="s">
        <v>111</v>
      </c>
      <c r="I133" s="118" t="s">
        <v>112</v>
      </c>
      <c r="J133" s="118" t="s">
        <v>113</v>
      </c>
      <c r="K133" s="118" t="s">
        <v>114</v>
      </c>
      <c r="L133" s="118" t="s">
        <v>115</v>
      </c>
      <c r="M133" s="118" t="s">
        <v>116</v>
      </c>
      <c r="N133" s="118" t="s">
        <v>117</v>
      </c>
      <c r="O133" s="118" t="s">
        <v>118</v>
      </c>
      <c r="P133" s="118" t="s">
        <v>119</v>
      </c>
      <c r="Q133" s="119" t="s">
        <v>120</v>
      </c>
      <c r="R133" s="120" t="s">
        <v>121</v>
      </c>
    </row>
    <row r="134" customFormat="false" ht="15" hidden="false" customHeight="false" outlineLevel="0" collapsed="false">
      <c r="A134" s="131" t="s">
        <v>197</v>
      </c>
      <c r="B134" s="122" t="n">
        <v>0.9</v>
      </c>
      <c r="C134" s="122"/>
      <c r="D134" s="122"/>
      <c r="E134" s="122"/>
      <c r="F134" s="122"/>
      <c r="G134" s="122"/>
      <c r="H134" s="122"/>
      <c r="I134" s="122"/>
      <c r="J134" s="122"/>
      <c r="K134" s="144" t="n">
        <v>0.245</v>
      </c>
      <c r="L134" s="122"/>
      <c r="M134" s="122"/>
      <c r="N134" s="122"/>
      <c r="O134" s="122" t="n">
        <v>45</v>
      </c>
      <c r="P134" s="123"/>
      <c r="Q134" s="124" t="n">
        <v>9.9225</v>
      </c>
      <c r="R134" s="136" t="s">
        <v>198</v>
      </c>
    </row>
    <row r="135" customFormat="false" ht="15" hidden="false" customHeight="false" outlineLevel="0" collapsed="false">
      <c r="A135" s="131" t="s">
        <v>199</v>
      </c>
      <c r="B135" s="122" t="n">
        <v>3.2</v>
      </c>
      <c r="C135" s="122"/>
      <c r="D135" s="122"/>
      <c r="E135" s="122"/>
      <c r="F135" s="122"/>
      <c r="G135" s="122"/>
      <c r="H135" s="122"/>
      <c r="I135" s="122"/>
      <c r="J135" s="122"/>
      <c r="K135" s="144" t="n">
        <v>0.617</v>
      </c>
      <c r="L135" s="122"/>
      <c r="M135" s="122"/>
      <c r="N135" s="122"/>
      <c r="O135" s="122" t="n">
        <v>12</v>
      </c>
      <c r="P135" s="123"/>
      <c r="Q135" s="124" t="n">
        <v>23.6928</v>
      </c>
      <c r="R135" s="136" t="s">
        <v>198</v>
      </c>
    </row>
    <row r="136" customFormat="false" ht="15" hidden="false" customHeight="false" outlineLevel="0" collapsed="false">
      <c r="A136" s="131" t="s">
        <v>200</v>
      </c>
      <c r="B136" s="122" t="n">
        <v>0.9</v>
      </c>
      <c r="C136" s="122"/>
      <c r="D136" s="122"/>
      <c r="E136" s="122"/>
      <c r="F136" s="122"/>
      <c r="G136" s="122"/>
      <c r="H136" s="122"/>
      <c r="I136" s="122"/>
      <c r="J136" s="122"/>
      <c r="K136" s="144" t="n">
        <v>0.245</v>
      </c>
      <c r="L136" s="122"/>
      <c r="M136" s="122"/>
      <c r="N136" s="122"/>
      <c r="O136" s="122" t="n">
        <v>28</v>
      </c>
      <c r="P136" s="123"/>
      <c r="Q136" s="124" t="n">
        <v>6.174</v>
      </c>
      <c r="R136" s="136" t="s">
        <v>198</v>
      </c>
    </row>
    <row r="137" customFormat="false" ht="15" hidden="false" customHeight="false" outlineLevel="0" collapsed="false">
      <c r="A137" s="131" t="s">
        <v>201</v>
      </c>
      <c r="B137" s="122" t="n">
        <v>3</v>
      </c>
      <c r="C137" s="122"/>
      <c r="D137" s="122"/>
      <c r="E137" s="122"/>
      <c r="F137" s="122"/>
      <c r="G137" s="122"/>
      <c r="H137" s="122"/>
      <c r="I137" s="122"/>
      <c r="J137" s="122"/>
      <c r="K137" s="144" t="n">
        <v>0.617</v>
      </c>
      <c r="L137" s="122"/>
      <c r="M137" s="122"/>
      <c r="N137" s="122"/>
      <c r="O137" s="122" t="n">
        <v>8</v>
      </c>
      <c r="P137" s="123"/>
      <c r="Q137" s="124" t="n">
        <v>14.808</v>
      </c>
      <c r="R137" s="136" t="s">
        <v>198</v>
      </c>
    </row>
    <row r="138" customFormat="false" ht="15" hidden="false" customHeight="false" outlineLevel="0" collapsed="false">
      <c r="A138" s="126"/>
      <c r="B138" s="126"/>
      <c r="C138" s="126"/>
      <c r="D138" s="126"/>
      <c r="E138" s="126"/>
      <c r="F138" s="126"/>
      <c r="G138" s="126"/>
      <c r="H138" s="126"/>
      <c r="I138" s="126"/>
      <c r="J138" s="126"/>
      <c r="K138" s="126"/>
      <c r="L138" s="126"/>
      <c r="M138" s="127"/>
      <c r="N138" s="126"/>
      <c r="O138" s="128"/>
      <c r="P138" s="129" t="s">
        <v>123</v>
      </c>
      <c r="Q138" s="140" t="n">
        <v>20.982</v>
      </c>
      <c r="R138" s="139" t="s">
        <v>198</v>
      </c>
    </row>
    <row r="140" customFormat="false" ht="31.5" hidden="false" customHeight="false" outlineLevel="0" collapsed="false">
      <c r="A140" s="117" t="s">
        <v>202</v>
      </c>
      <c r="B140" s="118" t="s">
        <v>105</v>
      </c>
      <c r="C140" s="118" t="s">
        <v>106</v>
      </c>
      <c r="D140" s="118" t="s">
        <v>107</v>
      </c>
      <c r="E140" s="118" t="s">
        <v>108</v>
      </c>
      <c r="F140" s="118" t="s">
        <v>109</v>
      </c>
      <c r="G140" s="118" t="s">
        <v>110</v>
      </c>
      <c r="H140" s="118" t="s">
        <v>111</v>
      </c>
      <c r="I140" s="118" t="s">
        <v>112</v>
      </c>
      <c r="J140" s="118" t="s">
        <v>113</v>
      </c>
      <c r="K140" s="118" t="s">
        <v>114</v>
      </c>
      <c r="L140" s="118" t="s">
        <v>115</v>
      </c>
      <c r="M140" s="118" t="s">
        <v>116</v>
      </c>
      <c r="N140" s="118" t="s">
        <v>117</v>
      </c>
      <c r="O140" s="118" t="s">
        <v>118</v>
      </c>
      <c r="P140" s="118" t="s">
        <v>119</v>
      </c>
      <c r="Q140" s="119" t="s">
        <v>120</v>
      </c>
      <c r="R140" s="120" t="s">
        <v>121</v>
      </c>
    </row>
    <row r="141" customFormat="false" ht="15" hidden="false" customHeight="false" outlineLevel="0" collapsed="false">
      <c r="A141" s="131" t="s">
        <v>203</v>
      </c>
      <c r="B141" s="122" t="n">
        <v>3</v>
      </c>
      <c r="C141" s="122" t="n">
        <v>0.2</v>
      </c>
      <c r="D141" s="122" t="n">
        <v>0.2</v>
      </c>
      <c r="E141" s="122"/>
      <c r="F141" s="122"/>
      <c r="G141" s="122"/>
      <c r="H141" s="122"/>
      <c r="I141" s="122"/>
      <c r="J141" s="122"/>
      <c r="K141" s="122"/>
      <c r="L141" s="122"/>
      <c r="M141" s="122"/>
      <c r="N141" s="122"/>
      <c r="O141" s="122"/>
      <c r="P141" s="123"/>
      <c r="Q141" s="124" t="n">
        <v>0.12</v>
      </c>
      <c r="R141" s="136" t="s">
        <v>54</v>
      </c>
    </row>
    <row r="142" customFormat="false" ht="15" hidden="false" customHeight="false" outlineLevel="0" collapsed="false">
      <c r="A142" s="131" t="s">
        <v>204</v>
      </c>
      <c r="B142" s="122" t="n">
        <v>0.2</v>
      </c>
      <c r="C142" s="122" t="n">
        <v>0.2</v>
      </c>
      <c r="D142" s="122" t="n">
        <v>1</v>
      </c>
      <c r="E142" s="122"/>
      <c r="F142" s="122"/>
      <c r="G142" s="122"/>
      <c r="H142" s="122"/>
      <c r="I142" s="122"/>
      <c r="J142" s="122"/>
      <c r="K142" s="122"/>
      <c r="L142" s="122"/>
      <c r="M142" s="122"/>
      <c r="N142" s="122"/>
      <c r="O142" s="122"/>
      <c r="P142" s="123"/>
      <c r="Q142" s="124" t="n">
        <v>0.04</v>
      </c>
      <c r="R142" s="136" t="s">
        <v>54</v>
      </c>
    </row>
    <row r="143" customFormat="false" ht="15" hidden="false" customHeight="false" outlineLevel="0" collapsed="false">
      <c r="A143" s="126"/>
      <c r="B143" s="126"/>
      <c r="C143" s="126"/>
      <c r="D143" s="126"/>
      <c r="E143" s="126"/>
      <c r="F143" s="126"/>
      <c r="G143" s="126"/>
      <c r="H143" s="126"/>
      <c r="I143" s="126"/>
      <c r="J143" s="126"/>
      <c r="K143" s="126"/>
      <c r="L143" s="126"/>
      <c r="M143" s="127"/>
      <c r="N143" s="126"/>
      <c r="O143" s="128"/>
      <c r="P143" s="129" t="s">
        <v>123</v>
      </c>
      <c r="Q143" s="140" t="n">
        <v>0.16</v>
      </c>
      <c r="R143" s="139" t="s">
        <v>54</v>
      </c>
    </row>
    <row r="145" customFormat="false" ht="31.5" hidden="false" customHeight="false" outlineLevel="0" collapsed="false">
      <c r="A145" s="117" t="s">
        <v>205</v>
      </c>
      <c r="B145" s="118" t="s">
        <v>105</v>
      </c>
      <c r="C145" s="118" t="s">
        <v>106</v>
      </c>
      <c r="D145" s="118" t="s">
        <v>107</v>
      </c>
      <c r="E145" s="118" t="s">
        <v>108</v>
      </c>
      <c r="F145" s="118" t="s">
        <v>109</v>
      </c>
      <c r="G145" s="118" t="s">
        <v>110</v>
      </c>
      <c r="H145" s="118" t="s">
        <v>111</v>
      </c>
      <c r="I145" s="118" t="s">
        <v>112</v>
      </c>
      <c r="J145" s="118" t="s">
        <v>113</v>
      </c>
      <c r="K145" s="118" t="s">
        <v>114</v>
      </c>
      <c r="L145" s="118" t="s">
        <v>115</v>
      </c>
      <c r="M145" s="118" t="s">
        <v>116</v>
      </c>
      <c r="N145" s="118" t="s">
        <v>117</v>
      </c>
      <c r="O145" s="118" t="s">
        <v>118</v>
      </c>
      <c r="P145" s="118" t="s">
        <v>119</v>
      </c>
      <c r="Q145" s="119" t="s">
        <v>120</v>
      </c>
      <c r="R145" s="120" t="s">
        <v>121</v>
      </c>
    </row>
    <row r="146" customFormat="false" ht="15" hidden="false" customHeight="false" outlineLevel="0" collapsed="false">
      <c r="A146" s="131" t="s">
        <v>206</v>
      </c>
      <c r="B146" s="122"/>
      <c r="C146" s="122" t="n">
        <v>0.2</v>
      </c>
      <c r="D146" s="122" t="n">
        <v>2</v>
      </c>
      <c r="E146" s="122"/>
      <c r="F146" s="122"/>
      <c r="G146" s="122"/>
      <c r="H146" s="122"/>
      <c r="I146" s="122"/>
      <c r="J146" s="122"/>
      <c r="K146" s="122"/>
      <c r="L146" s="122"/>
      <c r="M146" s="122"/>
      <c r="N146" s="122"/>
      <c r="O146" s="122" t="n">
        <v>8</v>
      </c>
      <c r="P146" s="123"/>
      <c r="Q146" s="124" t="n">
        <v>3.2</v>
      </c>
      <c r="R146" s="136" t="s">
        <v>39</v>
      </c>
    </row>
    <row r="147" customFormat="false" ht="15" hidden="false" customHeight="false" outlineLevel="0" collapsed="false">
      <c r="A147" s="131" t="s">
        <v>207</v>
      </c>
      <c r="B147" s="122"/>
      <c r="C147" s="122" t="n">
        <v>3</v>
      </c>
      <c r="D147" s="122" t="n">
        <v>0.2</v>
      </c>
      <c r="E147" s="122"/>
      <c r="F147" s="122"/>
      <c r="G147" s="122"/>
      <c r="H147" s="122"/>
      <c r="I147" s="122"/>
      <c r="J147" s="122"/>
      <c r="K147" s="122"/>
      <c r="L147" s="122"/>
      <c r="M147" s="122"/>
      <c r="N147" s="122"/>
      <c r="O147" s="122" t="n">
        <v>2</v>
      </c>
      <c r="P147" s="123"/>
      <c r="Q147" s="124" t="n">
        <v>1.2</v>
      </c>
      <c r="R147" s="136" t="s">
        <v>39</v>
      </c>
    </row>
    <row r="148" customFormat="false" ht="15" hidden="false" customHeight="false" outlineLevel="0" collapsed="false">
      <c r="A148" s="126"/>
      <c r="B148" s="126"/>
      <c r="C148" s="126"/>
      <c r="D148" s="126"/>
      <c r="E148" s="126"/>
      <c r="F148" s="126"/>
      <c r="G148" s="126"/>
      <c r="H148" s="126"/>
      <c r="I148" s="126"/>
      <c r="J148" s="126"/>
      <c r="K148" s="126"/>
      <c r="L148" s="126"/>
      <c r="M148" s="127"/>
      <c r="N148" s="126"/>
      <c r="O148" s="128"/>
      <c r="P148" s="129" t="s">
        <v>123</v>
      </c>
      <c r="Q148" s="140" t="n">
        <v>4.4</v>
      </c>
      <c r="R148" s="139" t="s">
        <v>39</v>
      </c>
    </row>
    <row r="150" customFormat="false" ht="47.25" hidden="false" customHeight="false" outlineLevel="0" collapsed="false">
      <c r="A150" s="117" t="s">
        <v>208</v>
      </c>
      <c r="B150" s="118" t="s">
        <v>105</v>
      </c>
      <c r="C150" s="118" t="s">
        <v>106</v>
      </c>
      <c r="D150" s="118" t="s">
        <v>107</v>
      </c>
      <c r="E150" s="118" t="s">
        <v>108</v>
      </c>
      <c r="F150" s="118" t="s">
        <v>109</v>
      </c>
      <c r="G150" s="118" t="s">
        <v>110</v>
      </c>
      <c r="H150" s="118" t="s">
        <v>111</v>
      </c>
      <c r="I150" s="118" t="s">
        <v>112</v>
      </c>
      <c r="J150" s="118" t="s">
        <v>113</v>
      </c>
      <c r="K150" s="118" t="s">
        <v>114</v>
      </c>
      <c r="L150" s="118" t="s">
        <v>115</v>
      </c>
      <c r="M150" s="118" t="s">
        <v>116</v>
      </c>
      <c r="N150" s="118" t="s">
        <v>117</v>
      </c>
      <c r="O150" s="118" t="s">
        <v>118</v>
      </c>
      <c r="P150" s="118" t="s">
        <v>119</v>
      </c>
      <c r="Q150" s="119" t="s">
        <v>120</v>
      </c>
      <c r="R150" s="120" t="s">
        <v>121</v>
      </c>
    </row>
    <row r="151" customFormat="false" ht="15" hidden="false" customHeight="false" outlineLevel="0" collapsed="false">
      <c r="A151" s="131" t="s">
        <v>209</v>
      </c>
      <c r="B151" s="122" t="n">
        <v>0.2</v>
      </c>
      <c r="C151" s="122" t="n">
        <v>0.2</v>
      </c>
      <c r="D151" s="122" t="n">
        <v>3.2</v>
      </c>
      <c r="E151" s="122"/>
      <c r="F151" s="122"/>
      <c r="G151" s="122"/>
      <c r="H151" s="122"/>
      <c r="I151" s="122"/>
      <c r="J151" s="122"/>
      <c r="K151" s="122"/>
      <c r="L151" s="122"/>
      <c r="M151" s="122"/>
      <c r="N151" s="122"/>
      <c r="O151" s="122" t="n">
        <v>3</v>
      </c>
      <c r="P151" s="123"/>
      <c r="Q151" s="124" t="n">
        <v>0.384</v>
      </c>
      <c r="R151" s="136" t="s">
        <v>54</v>
      </c>
    </row>
    <row r="152" customFormat="false" ht="15" hidden="false" customHeight="false" outlineLevel="0" collapsed="false">
      <c r="A152" s="131" t="s">
        <v>210</v>
      </c>
      <c r="B152" s="122" t="n">
        <v>2.4</v>
      </c>
      <c r="C152" s="122" t="n">
        <v>0.2</v>
      </c>
      <c r="D152" s="122" t="n">
        <v>0.2</v>
      </c>
      <c r="E152" s="122"/>
      <c r="F152" s="122"/>
      <c r="G152" s="122"/>
      <c r="H152" s="122"/>
      <c r="I152" s="122"/>
      <c r="J152" s="122"/>
      <c r="K152" s="122"/>
      <c r="L152" s="122"/>
      <c r="M152" s="122"/>
      <c r="N152" s="122"/>
      <c r="O152" s="122" t="n">
        <v>2</v>
      </c>
      <c r="P152" s="123"/>
      <c r="Q152" s="124" t="n">
        <v>0.192</v>
      </c>
      <c r="R152" s="136" t="s">
        <v>54</v>
      </c>
    </row>
    <row r="153" customFormat="false" ht="15" hidden="false" customHeight="false" outlineLevel="0" collapsed="false">
      <c r="A153" s="126"/>
      <c r="B153" s="126"/>
      <c r="C153" s="126"/>
      <c r="D153" s="126"/>
      <c r="E153" s="126"/>
      <c r="F153" s="126"/>
      <c r="G153" s="126"/>
      <c r="H153" s="126"/>
      <c r="I153" s="126"/>
      <c r="J153" s="126"/>
      <c r="K153" s="126"/>
      <c r="L153" s="126"/>
      <c r="M153" s="127"/>
      <c r="N153" s="126"/>
      <c r="O153" s="128"/>
      <c r="P153" s="129" t="s">
        <v>123</v>
      </c>
      <c r="Q153" s="140" t="n">
        <v>0.576</v>
      </c>
      <c r="R153" s="139" t="s">
        <v>54</v>
      </c>
    </row>
    <row r="155" customFormat="false" ht="31.5" hidden="false" customHeight="false" outlineLevel="0" collapsed="false">
      <c r="A155" s="117" t="s">
        <v>211</v>
      </c>
      <c r="B155" s="118" t="s">
        <v>105</v>
      </c>
      <c r="C155" s="118" t="s">
        <v>106</v>
      </c>
      <c r="D155" s="118" t="s">
        <v>107</v>
      </c>
      <c r="E155" s="118" t="s">
        <v>108</v>
      </c>
      <c r="F155" s="118" t="s">
        <v>109</v>
      </c>
      <c r="G155" s="118" t="s">
        <v>110</v>
      </c>
      <c r="H155" s="118" t="s">
        <v>111</v>
      </c>
      <c r="I155" s="118" t="s">
        <v>112</v>
      </c>
      <c r="J155" s="118" t="s">
        <v>113</v>
      </c>
      <c r="K155" s="118" t="s">
        <v>114</v>
      </c>
      <c r="L155" s="118" t="s">
        <v>115</v>
      </c>
      <c r="M155" s="118" t="s">
        <v>116</v>
      </c>
      <c r="N155" s="118" t="s">
        <v>117</v>
      </c>
      <c r="O155" s="118" t="s">
        <v>118</v>
      </c>
      <c r="P155" s="118" t="s">
        <v>119</v>
      </c>
      <c r="Q155" s="119" t="s">
        <v>120</v>
      </c>
      <c r="R155" s="120" t="s">
        <v>121</v>
      </c>
    </row>
    <row r="156" customFormat="false" ht="15" hidden="false" customHeight="false" outlineLevel="0" collapsed="false">
      <c r="A156" s="131" t="s">
        <v>212</v>
      </c>
      <c r="B156" s="122" t="n">
        <v>14.65</v>
      </c>
      <c r="C156" s="122"/>
      <c r="D156" s="122" t="n">
        <v>1.5</v>
      </c>
      <c r="E156" s="122"/>
      <c r="F156" s="122"/>
      <c r="G156" s="122"/>
      <c r="H156" s="122"/>
      <c r="I156" s="122"/>
      <c r="J156" s="122"/>
      <c r="K156" s="122"/>
      <c r="L156" s="122"/>
      <c r="M156" s="122"/>
      <c r="N156" s="122"/>
      <c r="O156" s="122"/>
      <c r="P156" s="123"/>
      <c r="Q156" s="124" t="n">
        <v>21.975</v>
      </c>
      <c r="R156" s="136" t="s">
        <v>39</v>
      </c>
    </row>
    <row r="157" customFormat="false" ht="15" hidden="false" customHeight="false" outlineLevel="0" collapsed="false">
      <c r="A157" s="126"/>
      <c r="B157" s="126"/>
      <c r="C157" s="126"/>
      <c r="D157" s="126"/>
      <c r="E157" s="126"/>
      <c r="F157" s="126"/>
      <c r="G157" s="126"/>
      <c r="H157" s="126"/>
      <c r="I157" s="126"/>
      <c r="J157" s="126"/>
      <c r="K157" s="126"/>
      <c r="L157" s="126"/>
      <c r="M157" s="127"/>
      <c r="N157" s="126"/>
      <c r="O157" s="128"/>
      <c r="P157" s="129" t="s">
        <v>123</v>
      </c>
      <c r="Q157" s="140" t="n">
        <v>21.975</v>
      </c>
      <c r="R157" s="139" t="s">
        <v>39</v>
      </c>
    </row>
    <row r="159" customFormat="false" ht="30" hidden="false" customHeight="false" outlineLevel="0" collapsed="false">
      <c r="A159" s="117" t="s">
        <v>213</v>
      </c>
      <c r="B159" s="118" t="s">
        <v>105</v>
      </c>
      <c r="C159" s="118" t="s">
        <v>106</v>
      </c>
      <c r="D159" s="118" t="s">
        <v>107</v>
      </c>
      <c r="E159" s="118" t="s">
        <v>108</v>
      </c>
      <c r="F159" s="118" t="s">
        <v>109</v>
      </c>
      <c r="G159" s="118" t="s">
        <v>110</v>
      </c>
      <c r="H159" s="118" t="s">
        <v>111</v>
      </c>
      <c r="I159" s="118" t="s">
        <v>112</v>
      </c>
      <c r="J159" s="118" t="s">
        <v>113</v>
      </c>
      <c r="K159" s="118" t="s">
        <v>114</v>
      </c>
      <c r="L159" s="118" t="s">
        <v>115</v>
      </c>
      <c r="M159" s="118" t="s">
        <v>116</v>
      </c>
      <c r="N159" s="118" t="s">
        <v>117</v>
      </c>
      <c r="O159" s="118" t="s">
        <v>118</v>
      </c>
      <c r="P159" s="118" t="s">
        <v>119</v>
      </c>
      <c r="Q159" s="119" t="s">
        <v>120</v>
      </c>
      <c r="R159" s="120" t="s">
        <v>121</v>
      </c>
    </row>
    <row r="160" customFormat="false" ht="15" hidden="false" customHeight="false" outlineLevel="0" collapsed="false">
      <c r="A160" s="131" t="s">
        <v>214</v>
      </c>
      <c r="B160" s="122" t="n">
        <v>14.65</v>
      </c>
      <c r="C160" s="122"/>
      <c r="D160" s="122" t="n">
        <v>0.6</v>
      </c>
      <c r="E160" s="122"/>
      <c r="F160" s="122"/>
      <c r="G160" s="122"/>
      <c r="H160" s="122"/>
      <c r="I160" s="122"/>
      <c r="J160" s="122"/>
      <c r="K160" s="122"/>
      <c r="L160" s="122"/>
      <c r="M160" s="122"/>
      <c r="N160" s="122"/>
      <c r="O160" s="122"/>
      <c r="P160" s="123"/>
      <c r="Q160" s="124" t="n">
        <v>8.79</v>
      </c>
      <c r="R160" s="136" t="s">
        <v>39</v>
      </c>
    </row>
    <row r="161" customFormat="false" ht="15" hidden="false" customHeight="false" outlineLevel="0" collapsed="false">
      <c r="A161" s="126"/>
      <c r="B161" s="126"/>
      <c r="C161" s="126"/>
      <c r="D161" s="126"/>
      <c r="E161" s="126"/>
      <c r="F161" s="126"/>
      <c r="G161" s="126"/>
      <c r="H161" s="126"/>
      <c r="I161" s="126"/>
      <c r="J161" s="126"/>
      <c r="K161" s="126"/>
      <c r="L161" s="126"/>
      <c r="M161" s="127"/>
      <c r="N161" s="126"/>
      <c r="O161" s="128"/>
      <c r="P161" s="129" t="s">
        <v>123</v>
      </c>
      <c r="Q161" s="140" t="n">
        <v>8.79</v>
      </c>
      <c r="R161" s="139" t="s">
        <v>39</v>
      </c>
    </row>
    <row r="163" customFormat="false" ht="30" hidden="false" customHeight="false" outlineLevel="0" collapsed="false">
      <c r="A163" s="117" t="s">
        <v>215</v>
      </c>
      <c r="B163" s="118" t="s">
        <v>105</v>
      </c>
      <c r="C163" s="118" t="s">
        <v>106</v>
      </c>
      <c r="D163" s="118" t="s">
        <v>107</v>
      </c>
      <c r="E163" s="118" t="s">
        <v>108</v>
      </c>
      <c r="F163" s="118" t="s">
        <v>109</v>
      </c>
      <c r="G163" s="118" t="s">
        <v>110</v>
      </c>
      <c r="H163" s="118" t="s">
        <v>111</v>
      </c>
      <c r="I163" s="118" t="s">
        <v>112</v>
      </c>
      <c r="J163" s="118" t="s">
        <v>113</v>
      </c>
      <c r="K163" s="118" t="s">
        <v>114</v>
      </c>
      <c r="L163" s="118" t="s">
        <v>115</v>
      </c>
      <c r="M163" s="118" t="s">
        <v>116</v>
      </c>
      <c r="N163" s="118" t="s">
        <v>117</v>
      </c>
      <c r="O163" s="118" t="s">
        <v>118</v>
      </c>
      <c r="P163" s="118" t="s">
        <v>119</v>
      </c>
      <c r="Q163" s="119" t="s">
        <v>120</v>
      </c>
      <c r="R163" s="120" t="s">
        <v>121</v>
      </c>
    </row>
    <row r="164" customFormat="false" ht="30" hidden="false" customHeight="false" outlineLevel="0" collapsed="false">
      <c r="A164" s="131" t="s">
        <v>216</v>
      </c>
      <c r="B164" s="122" t="n">
        <v>20</v>
      </c>
      <c r="C164" s="122" t="n">
        <v>9.5</v>
      </c>
      <c r="D164" s="122"/>
      <c r="E164" s="122"/>
      <c r="F164" s="122"/>
      <c r="G164" s="122"/>
      <c r="H164" s="122"/>
      <c r="I164" s="122"/>
      <c r="J164" s="122"/>
      <c r="K164" s="122"/>
      <c r="L164" s="122"/>
      <c r="M164" s="122"/>
      <c r="N164" s="122"/>
      <c r="O164" s="122"/>
      <c r="P164" s="123"/>
      <c r="Q164" s="124" t="n">
        <v>190</v>
      </c>
      <c r="R164" s="136" t="s">
        <v>39</v>
      </c>
    </row>
    <row r="165" customFormat="false" ht="15" hidden="false" customHeight="false" outlineLevel="0" collapsed="false">
      <c r="A165" s="126"/>
      <c r="B165" s="126"/>
      <c r="C165" s="126"/>
      <c r="D165" s="126"/>
      <c r="E165" s="126"/>
      <c r="F165" s="126"/>
      <c r="G165" s="126"/>
      <c r="H165" s="126"/>
      <c r="I165" s="126"/>
      <c r="J165" s="126"/>
      <c r="K165" s="126"/>
      <c r="L165" s="126"/>
      <c r="M165" s="127"/>
      <c r="N165" s="126"/>
      <c r="O165" s="128"/>
      <c r="P165" s="129" t="s">
        <v>123</v>
      </c>
      <c r="Q165" s="140" t="n">
        <v>190</v>
      </c>
      <c r="R165" s="139" t="s">
        <v>39</v>
      </c>
    </row>
    <row r="167" customFormat="false" ht="30" hidden="false" customHeight="false" outlineLevel="0" collapsed="false">
      <c r="A167" s="117" t="s">
        <v>217</v>
      </c>
      <c r="B167" s="118" t="s">
        <v>105</v>
      </c>
      <c r="C167" s="118" t="s">
        <v>106</v>
      </c>
      <c r="D167" s="118" t="s">
        <v>107</v>
      </c>
      <c r="E167" s="118" t="s">
        <v>108</v>
      </c>
      <c r="F167" s="118" t="s">
        <v>109</v>
      </c>
      <c r="G167" s="118" t="s">
        <v>110</v>
      </c>
      <c r="H167" s="118" t="s">
        <v>111</v>
      </c>
      <c r="I167" s="118" t="s">
        <v>112</v>
      </c>
      <c r="J167" s="118" t="s">
        <v>113</v>
      </c>
      <c r="K167" s="118" t="s">
        <v>114</v>
      </c>
      <c r="L167" s="118" t="s">
        <v>115</v>
      </c>
      <c r="M167" s="118" t="s">
        <v>116</v>
      </c>
      <c r="N167" s="118" t="s">
        <v>117</v>
      </c>
      <c r="O167" s="118" t="s">
        <v>118</v>
      </c>
      <c r="P167" s="118" t="s">
        <v>119</v>
      </c>
      <c r="Q167" s="119" t="s">
        <v>120</v>
      </c>
      <c r="R167" s="120" t="s">
        <v>121</v>
      </c>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row>
    <row r="168" customFormat="false" ht="15" hidden="false" customHeight="false" outlineLevel="0" collapsed="false">
      <c r="A168" s="131" t="s">
        <v>218</v>
      </c>
      <c r="B168" s="122"/>
      <c r="C168" s="122"/>
      <c r="D168" s="122"/>
      <c r="E168" s="122"/>
      <c r="F168" s="122"/>
      <c r="G168" s="122"/>
      <c r="H168" s="122"/>
      <c r="I168" s="122"/>
      <c r="J168" s="122" t="n">
        <v>6</v>
      </c>
      <c r="K168" s="122"/>
      <c r="L168" s="122"/>
      <c r="M168" s="122"/>
      <c r="N168" s="122"/>
      <c r="O168" s="122" t="n">
        <v>44</v>
      </c>
      <c r="P168" s="123"/>
      <c r="Q168" s="124" t="n">
        <f aca="false">J168*O168</f>
        <v>264</v>
      </c>
      <c r="R168" s="136" t="s">
        <v>39</v>
      </c>
    </row>
    <row r="169" customFormat="false" ht="15" hidden="false" customHeight="false" outlineLevel="0" collapsed="false">
      <c r="A169" s="126"/>
      <c r="B169" s="126"/>
      <c r="C169" s="126"/>
      <c r="D169" s="126"/>
      <c r="E169" s="126"/>
      <c r="F169" s="126"/>
      <c r="G169" s="126"/>
      <c r="H169" s="126"/>
      <c r="I169" s="126"/>
      <c r="J169" s="126"/>
      <c r="K169" s="126"/>
      <c r="L169" s="126"/>
      <c r="M169" s="127"/>
      <c r="N169" s="126"/>
      <c r="O169" s="128"/>
      <c r="P169" s="129" t="s">
        <v>123</v>
      </c>
      <c r="Q169" s="140" t="n">
        <f aca="false">Q168</f>
        <v>264</v>
      </c>
      <c r="R169" s="139" t="s">
        <v>39</v>
      </c>
    </row>
    <row r="171" customFormat="false" ht="30" hidden="false" customHeight="false" outlineLevel="0" collapsed="false">
      <c r="A171" s="117" t="s">
        <v>219</v>
      </c>
      <c r="B171" s="118" t="s">
        <v>105</v>
      </c>
      <c r="C171" s="118" t="s">
        <v>106</v>
      </c>
      <c r="D171" s="118" t="s">
        <v>107</v>
      </c>
      <c r="E171" s="118" t="s">
        <v>108</v>
      </c>
      <c r="F171" s="118" t="s">
        <v>109</v>
      </c>
      <c r="G171" s="118" t="s">
        <v>110</v>
      </c>
      <c r="H171" s="118" t="s">
        <v>111</v>
      </c>
      <c r="I171" s="118" t="s">
        <v>112</v>
      </c>
      <c r="J171" s="118" t="s">
        <v>113</v>
      </c>
      <c r="K171" s="118" t="s">
        <v>114</v>
      </c>
      <c r="L171" s="118" t="s">
        <v>115</v>
      </c>
      <c r="M171" s="118" t="s">
        <v>116</v>
      </c>
      <c r="N171" s="118" t="s">
        <v>117</v>
      </c>
      <c r="O171" s="118" t="s">
        <v>118</v>
      </c>
      <c r="P171" s="118" t="s">
        <v>119</v>
      </c>
      <c r="Q171" s="119" t="s">
        <v>120</v>
      </c>
      <c r="R171" s="120" t="s">
        <v>121</v>
      </c>
    </row>
    <row r="172" customFormat="false" ht="15" hidden="false" customHeight="false" outlineLevel="0" collapsed="false">
      <c r="A172" s="131" t="s">
        <v>220</v>
      </c>
      <c r="B172" s="122"/>
      <c r="C172" s="122"/>
      <c r="D172" s="122"/>
      <c r="E172" s="122"/>
      <c r="F172" s="122"/>
      <c r="G172" s="122"/>
      <c r="H172" s="122"/>
      <c r="I172" s="122"/>
      <c r="J172" s="122" t="n">
        <v>2</v>
      </c>
      <c r="K172" s="122"/>
      <c r="L172" s="122"/>
      <c r="M172" s="122"/>
      <c r="N172" s="122"/>
      <c r="O172" s="122" t="n">
        <v>44</v>
      </c>
      <c r="P172" s="123"/>
      <c r="Q172" s="124" t="n">
        <f aca="false">J172*O172</f>
        <v>88</v>
      </c>
      <c r="R172" s="136" t="s">
        <v>39</v>
      </c>
    </row>
    <row r="173" customFormat="false" ht="15" hidden="false" customHeight="false" outlineLevel="0" collapsed="false">
      <c r="A173" s="126"/>
      <c r="B173" s="126"/>
      <c r="C173" s="126"/>
      <c r="D173" s="126"/>
      <c r="E173" s="126"/>
      <c r="F173" s="126"/>
      <c r="G173" s="126"/>
      <c r="H173" s="126"/>
      <c r="I173" s="126"/>
      <c r="J173" s="126"/>
      <c r="K173" s="126"/>
      <c r="L173" s="126"/>
      <c r="M173" s="127"/>
      <c r="N173" s="126"/>
      <c r="O173" s="128"/>
      <c r="P173" s="129" t="s">
        <v>123</v>
      </c>
      <c r="Q173" s="140" t="n">
        <f aca="false">Q172</f>
        <v>88</v>
      </c>
      <c r="R173" s="139" t="s">
        <v>39</v>
      </c>
    </row>
    <row r="176" customFormat="false" ht="30" hidden="false" customHeight="false" outlineLevel="0" collapsed="false">
      <c r="A176" s="117" t="s">
        <v>221</v>
      </c>
      <c r="B176" s="118" t="s">
        <v>105</v>
      </c>
      <c r="C176" s="118" t="s">
        <v>106</v>
      </c>
      <c r="D176" s="118" t="s">
        <v>107</v>
      </c>
      <c r="E176" s="118" t="s">
        <v>108</v>
      </c>
      <c r="F176" s="118" t="s">
        <v>109</v>
      </c>
      <c r="G176" s="118" t="s">
        <v>110</v>
      </c>
      <c r="H176" s="118" t="s">
        <v>111</v>
      </c>
      <c r="I176" s="118" t="s">
        <v>112</v>
      </c>
      <c r="J176" s="118" t="s">
        <v>113</v>
      </c>
      <c r="K176" s="118" t="s">
        <v>114</v>
      </c>
      <c r="L176" s="118" t="s">
        <v>115</v>
      </c>
      <c r="M176" s="118" t="s">
        <v>116</v>
      </c>
      <c r="N176" s="118" t="s">
        <v>117</v>
      </c>
      <c r="O176" s="118" t="s">
        <v>118</v>
      </c>
      <c r="P176" s="118" t="s">
        <v>119</v>
      </c>
      <c r="Q176" s="119" t="s">
        <v>120</v>
      </c>
      <c r="R176" s="120" t="s">
        <v>121</v>
      </c>
    </row>
    <row r="177" customFormat="false" ht="15" hidden="false" customHeight="false" outlineLevel="0" collapsed="false">
      <c r="A177" s="131" t="s">
        <v>222</v>
      </c>
      <c r="B177" s="122"/>
      <c r="C177" s="122"/>
      <c r="D177" s="122"/>
      <c r="E177" s="122"/>
      <c r="F177" s="122"/>
      <c r="G177" s="122" t="n">
        <f aca="false">Q20</f>
        <v>5.8605</v>
      </c>
      <c r="H177" s="122"/>
      <c r="I177" s="122"/>
      <c r="J177" s="122"/>
      <c r="K177" s="122"/>
      <c r="L177" s="122"/>
      <c r="M177" s="122"/>
      <c r="N177" s="122"/>
      <c r="O177" s="122"/>
      <c r="P177" s="123"/>
      <c r="Q177" s="124" t="n">
        <f aca="false">G177</f>
        <v>5.8605</v>
      </c>
      <c r="R177" s="136" t="s">
        <v>54</v>
      </c>
    </row>
    <row r="178" s="1" customFormat="true" ht="15" hidden="false" customHeight="false" outlineLevel="0" collapsed="false">
      <c r="A178" s="131" t="s">
        <v>223</v>
      </c>
      <c r="B178" s="122"/>
      <c r="C178" s="122"/>
      <c r="D178" s="122"/>
      <c r="E178" s="122"/>
      <c r="F178" s="122"/>
      <c r="G178" s="122" t="n">
        <f aca="false">Q36</f>
        <v>39</v>
      </c>
      <c r="H178" s="122"/>
      <c r="I178" s="122"/>
      <c r="J178" s="122"/>
      <c r="K178" s="122"/>
      <c r="L178" s="122"/>
      <c r="M178" s="122"/>
      <c r="N178" s="122"/>
      <c r="O178" s="122"/>
      <c r="P178" s="123"/>
      <c r="Q178" s="124" t="n">
        <f aca="false">G178</f>
        <v>39</v>
      </c>
      <c r="R178" s="136" t="s">
        <v>54</v>
      </c>
    </row>
    <row r="179" s="1" customFormat="true" ht="15" hidden="false" customHeight="false" outlineLevel="0" collapsed="false">
      <c r="A179" s="131" t="s">
        <v>224</v>
      </c>
      <c r="B179" s="122"/>
      <c r="C179" s="122"/>
      <c r="D179" s="122"/>
      <c r="E179" s="122"/>
      <c r="F179" s="122"/>
      <c r="G179" s="122" t="n">
        <f aca="false">Q46</f>
        <v>216</v>
      </c>
      <c r="H179" s="122"/>
      <c r="I179" s="122"/>
      <c r="J179" s="122"/>
      <c r="K179" s="122"/>
      <c r="L179" s="122"/>
      <c r="M179" s="122"/>
      <c r="N179" s="122"/>
      <c r="O179" s="122"/>
      <c r="P179" s="123"/>
      <c r="Q179" s="124" t="n">
        <f aca="false">G179</f>
        <v>216</v>
      </c>
      <c r="R179" s="136" t="s">
        <v>54</v>
      </c>
    </row>
    <row r="180" s="1" customFormat="true" ht="15" hidden="false" customHeight="false" outlineLevel="0" collapsed="false">
      <c r="A180" s="131" t="s">
        <v>225</v>
      </c>
      <c r="B180" s="122"/>
      <c r="C180" s="122"/>
      <c r="D180" s="122"/>
      <c r="E180" s="122"/>
      <c r="F180" s="122"/>
      <c r="G180" s="122" t="n">
        <f aca="false">Q63</f>
        <v>275.835</v>
      </c>
      <c r="H180" s="122"/>
      <c r="I180" s="122"/>
      <c r="J180" s="122"/>
      <c r="K180" s="122"/>
      <c r="L180" s="122"/>
      <c r="M180" s="122"/>
      <c r="N180" s="122"/>
      <c r="O180" s="122"/>
      <c r="P180" s="123"/>
      <c r="Q180" s="124" t="n">
        <f aca="false">G180</f>
        <v>275.835</v>
      </c>
      <c r="R180" s="136" t="s">
        <v>54</v>
      </c>
    </row>
    <row r="181" customFormat="false" ht="15" hidden="false" customHeight="false" outlineLevel="0" collapsed="false">
      <c r="A181" s="126"/>
      <c r="B181" s="126"/>
      <c r="C181" s="126"/>
      <c r="D181" s="126"/>
      <c r="E181" s="126"/>
      <c r="F181" s="126"/>
      <c r="G181" s="126"/>
      <c r="H181" s="126"/>
      <c r="I181" s="126"/>
      <c r="J181" s="126"/>
      <c r="K181" s="126"/>
      <c r="L181" s="126"/>
      <c r="M181" s="127"/>
      <c r="N181" s="126"/>
      <c r="O181" s="128"/>
      <c r="P181" s="129" t="s">
        <v>123</v>
      </c>
      <c r="Q181" s="140" t="n">
        <f aca="false">SUM(Q177:Q180)</f>
        <v>536.6955</v>
      </c>
      <c r="R181" s="139" t="s">
        <v>54</v>
      </c>
    </row>
    <row r="183" customFormat="false" ht="30" hidden="false" customHeight="false" outlineLevel="0" collapsed="false">
      <c r="A183" s="117" t="s">
        <v>226</v>
      </c>
      <c r="B183" s="118" t="s">
        <v>105</v>
      </c>
      <c r="C183" s="118" t="s">
        <v>106</v>
      </c>
      <c r="D183" s="118" t="s">
        <v>107</v>
      </c>
      <c r="E183" s="118" t="s">
        <v>108</v>
      </c>
      <c r="F183" s="118" t="s">
        <v>109</v>
      </c>
      <c r="G183" s="118" t="s">
        <v>110</v>
      </c>
      <c r="H183" s="118" t="s">
        <v>111</v>
      </c>
      <c r="I183" s="118" t="s">
        <v>112</v>
      </c>
      <c r="J183" s="118" t="s">
        <v>113</v>
      </c>
      <c r="K183" s="118" t="s">
        <v>114</v>
      </c>
      <c r="L183" s="118" t="s">
        <v>115</v>
      </c>
      <c r="M183" s="118" t="s">
        <v>116</v>
      </c>
      <c r="N183" s="118" t="s">
        <v>117</v>
      </c>
      <c r="O183" s="118" t="s">
        <v>118</v>
      </c>
      <c r="P183" s="118" t="s">
        <v>119</v>
      </c>
      <c r="Q183" s="119" t="s">
        <v>120</v>
      </c>
      <c r="R183" s="120" t="s">
        <v>121</v>
      </c>
    </row>
    <row r="184" customFormat="false" ht="15" hidden="false" customHeight="false" outlineLevel="0" collapsed="false">
      <c r="A184" s="131" t="s">
        <v>222</v>
      </c>
      <c r="B184" s="122"/>
      <c r="C184" s="122"/>
      <c r="D184" s="122"/>
      <c r="E184" s="122"/>
      <c r="F184" s="122"/>
      <c r="G184" s="122" t="n">
        <f aca="false">Q24</f>
        <v>84.3912</v>
      </c>
      <c r="H184" s="122"/>
      <c r="I184" s="122"/>
      <c r="J184" s="122"/>
      <c r="K184" s="122"/>
      <c r="L184" s="122"/>
      <c r="M184" s="122"/>
      <c r="N184" s="122"/>
      <c r="O184" s="122"/>
      <c r="P184" s="123"/>
      <c r="Q184" s="124" t="n">
        <f aca="false">G184</f>
        <v>84.3912</v>
      </c>
      <c r="R184" s="136" t="s">
        <v>133</v>
      </c>
    </row>
    <row r="185" customFormat="false" ht="15" hidden="false" customHeight="false" outlineLevel="0" collapsed="false">
      <c r="A185" s="131" t="s">
        <v>227</v>
      </c>
      <c r="B185" s="122"/>
      <c r="C185" s="122"/>
      <c r="D185" s="122"/>
      <c r="E185" s="122"/>
      <c r="F185" s="122"/>
      <c r="G185" s="122" t="n">
        <f aca="false">Q63+Q67</f>
        <v>330.135</v>
      </c>
      <c r="H185" s="122" t="n">
        <v>15</v>
      </c>
      <c r="I185" s="122"/>
      <c r="J185" s="122"/>
      <c r="K185" s="122"/>
      <c r="L185" s="122"/>
      <c r="M185" s="122"/>
      <c r="N185" s="122"/>
      <c r="O185" s="122"/>
      <c r="P185" s="123"/>
      <c r="Q185" s="124" t="n">
        <f aca="false">G185*H185</f>
        <v>4952.025</v>
      </c>
      <c r="R185" s="136" t="s">
        <v>133</v>
      </c>
    </row>
    <row r="186" customFormat="false" ht="15" hidden="false" customHeight="false" outlineLevel="0" collapsed="false">
      <c r="A186" s="131" t="s">
        <v>228</v>
      </c>
      <c r="B186" s="122"/>
      <c r="C186" s="122"/>
      <c r="D186" s="122"/>
      <c r="E186" s="122"/>
      <c r="F186" s="122"/>
      <c r="G186" s="122" t="n">
        <f aca="false">Q58</f>
        <v>3570</v>
      </c>
      <c r="H186" s="122"/>
      <c r="I186" s="122"/>
      <c r="J186" s="122"/>
      <c r="K186" s="122"/>
      <c r="L186" s="122"/>
      <c r="M186" s="122"/>
      <c r="N186" s="122"/>
      <c r="O186" s="122"/>
      <c r="P186" s="123"/>
      <c r="Q186" s="124" t="n">
        <f aca="false">G186</f>
        <v>3570</v>
      </c>
      <c r="R186" s="136" t="s">
        <v>133</v>
      </c>
    </row>
    <row r="187" s="1" customFormat="true" ht="15" hidden="false" customHeight="false" outlineLevel="0" collapsed="false">
      <c r="A187" s="131" t="s">
        <v>229</v>
      </c>
      <c r="B187" s="122"/>
      <c r="C187" s="122"/>
      <c r="D187" s="122"/>
      <c r="E187" s="122"/>
      <c r="F187" s="122"/>
      <c r="G187" s="122" t="n">
        <f aca="false">Q79</f>
        <v>364</v>
      </c>
      <c r="H187" s="122"/>
      <c r="I187" s="122"/>
      <c r="J187" s="122"/>
      <c r="K187" s="122"/>
      <c r="L187" s="122"/>
      <c r="M187" s="122"/>
      <c r="N187" s="122"/>
      <c r="O187" s="122"/>
      <c r="P187" s="123"/>
      <c r="Q187" s="124" t="n">
        <f aca="false">G187</f>
        <v>364</v>
      </c>
      <c r="R187" s="136" t="s">
        <v>133</v>
      </c>
    </row>
    <row r="188" customFormat="false" ht="15" hidden="false" customHeight="false" outlineLevel="0" collapsed="false">
      <c r="A188" s="131" t="s">
        <v>230</v>
      </c>
      <c r="B188" s="122"/>
      <c r="C188" s="122"/>
      <c r="D188" s="122"/>
      <c r="E188" s="122"/>
      <c r="F188" s="122"/>
      <c r="G188" s="122" t="n">
        <f aca="false">Q32</f>
        <v>5475.6</v>
      </c>
      <c r="H188" s="122"/>
      <c r="I188" s="122"/>
      <c r="J188" s="122"/>
      <c r="K188" s="122"/>
      <c r="L188" s="122"/>
      <c r="M188" s="122"/>
      <c r="N188" s="122"/>
      <c r="O188" s="122"/>
      <c r="P188" s="123"/>
      <c r="Q188" s="124" t="n">
        <f aca="false">G188</f>
        <v>5475.6</v>
      </c>
      <c r="R188" s="136" t="s">
        <v>133</v>
      </c>
    </row>
    <row r="189" customFormat="false" ht="15" hidden="false" customHeight="false" outlineLevel="0" collapsed="false">
      <c r="A189" s="126"/>
      <c r="B189" s="126"/>
      <c r="C189" s="126"/>
      <c r="D189" s="126"/>
      <c r="E189" s="126"/>
      <c r="F189" s="126"/>
      <c r="G189" s="126"/>
      <c r="H189" s="126"/>
      <c r="I189" s="126"/>
      <c r="J189" s="126"/>
      <c r="K189" s="126"/>
      <c r="L189" s="126"/>
      <c r="M189" s="127"/>
      <c r="N189" s="126"/>
      <c r="O189" s="128"/>
      <c r="P189" s="129" t="s">
        <v>123</v>
      </c>
      <c r="Q189" s="140" t="n">
        <f aca="false">SUM(Q184:Q188)</f>
        <v>14446.0162</v>
      </c>
      <c r="R189" s="139" t="s">
        <v>133</v>
      </c>
    </row>
  </sheetData>
  <mergeCells count="1">
    <mergeCell ref="A2:R2"/>
  </mergeCells>
  <printOptions headings="false" gridLines="false" gridLinesSet="true" horizontalCentered="false" verticalCentered="false"/>
  <pageMargins left="0.25" right="0.25" top="0.25" bottom="0.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2" manualBreakCount="2">
    <brk id="87" man="true" max="16383" min="0"/>
    <brk id="124" man="true" max="16383" min="0"/>
  </rowBreaks>
</worksheet>
</file>

<file path=xl/worksheets/sheet3.xml><?xml version="1.0" encoding="utf-8"?>
<worksheet xmlns="http://schemas.openxmlformats.org/spreadsheetml/2006/main" xmlns:r="http://schemas.openxmlformats.org/officeDocument/2006/relationships">
  <sheetPr filterMode="false">
    <pageSetUpPr fitToPage="true"/>
  </sheetPr>
  <dimension ref="B1:G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3" activeCellId="0" sqref="C23"/>
    </sheetView>
  </sheetViews>
  <sheetFormatPr defaultRowHeight="15" zeroHeight="false" outlineLevelRow="0" outlineLevelCol="0"/>
  <cols>
    <col collapsed="false" customWidth="true" hidden="false" outlineLevel="0" max="1" min="1" style="0" width="3.14"/>
    <col collapsed="false" customWidth="true" hidden="false" outlineLevel="0" max="2" min="2" style="0" width="30.14"/>
    <col collapsed="false" customWidth="true" hidden="false" outlineLevel="0" max="3" min="3" style="0" width="14.86"/>
    <col collapsed="false" customWidth="true" hidden="false" outlineLevel="0" max="4" min="4" style="0" width="8.57"/>
    <col collapsed="false" customWidth="true" hidden="false" outlineLevel="0" max="7" min="5" style="0" width="14.86"/>
    <col collapsed="false" customWidth="true" hidden="false" outlineLevel="0" max="8" min="8" style="0" width="2.71"/>
    <col collapsed="false" customWidth="true" hidden="true" outlineLevel="0" max="1025" min="9" style="0" width="9.14"/>
  </cols>
  <sheetData>
    <row r="1" s="1" customFormat="true" ht="26.25" hidden="false" customHeight="true" outlineLevel="0" collapsed="false">
      <c r="B1" s="145" t="s">
        <v>231</v>
      </c>
      <c r="C1" s="145"/>
      <c r="D1" s="145"/>
      <c r="E1" s="145"/>
      <c r="F1" s="145"/>
      <c r="G1" s="145"/>
    </row>
    <row r="3" customFormat="false" ht="15" hidden="false" customHeight="false" outlineLevel="0" collapsed="false">
      <c r="B3" s="146" t="s">
        <v>232</v>
      </c>
      <c r="G3" s="147" t="s">
        <v>233</v>
      </c>
    </row>
    <row r="4" s="50" customFormat="true" ht="22.5" hidden="false" customHeight="true" outlineLevel="0" collapsed="false">
      <c r="B4" s="148" t="s">
        <v>234</v>
      </c>
      <c r="G4" s="149" t="s">
        <v>235</v>
      </c>
    </row>
    <row r="5" customFormat="false" ht="24" hidden="false" customHeight="false" outlineLevel="0" collapsed="false">
      <c r="B5" s="150" t="s">
        <v>236</v>
      </c>
      <c r="C5" s="150" t="s">
        <v>26</v>
      </c>
      <c r="D5" s="150" t="s">
        <v>237</v>
      </c>
      <c r="E5" s="150" t="s">
        <v>238</v>
      </c>
      <c r="F5" s="150" t="s">
        <v>239</v>
      </c>
      <c r="G5" s="150" t="s">
        <v>240</v>
      </c>
    </row>
    <row r="6" customFormat="false" ht="38.25" hidden="false" customHeight="false" outlineLevel="0" collapsed="false">
      <c r="B6" s="151" t="s">
        <v>241</v>
      </c>
      <c r="C6" s="152" t="n">
        <v>34723</v>
      </c>
      <c r="D6" s="152" t="s">
        <v>39</v>
      </c>
      <c r="E6" s="153" t="n">
        <v>0.36</v>
      </c>
      <c r="F6" s="154" t="n">
        <v>577.5</v>
      </c>
      <c r="G6" s="154" t="n">
        <f aca="false">F6*E6</f>
        <v>207.9</v>
      </c>
    </row>
    <row r="7" customFormat="false" ht="51" hidden="false" customHeight="false" outlineLevel="0" collapsed="false">
      <c r="B7" s="151" t="s">
        <v>242</v>
      </c>
      <c r="C7" s="152" t="n">
        <v>21013</v>
      </c>
      <c r="D7" s="152" t="s">
        <v>85</v>
      </c>
      <c r="E7" s="153" t="n">
        <v>3.5</v>
      </c>
      <c r="F7" s="154" t="n">
        <v>41.3</v>
      </c>
      <c r="G7" s="154" t="n">
        <f aca="false">F7*E7</f>
        <v>144.55</v>
      </c>
    </row>
    <row r="8" customFormat="false" ht="25.5" hidden="false" customHeight="false" outlineLevel="0" collapsed="false">
      <c r="B8" s="151" t="s">
        <v>243</v>
      </c>
      <c r="C8" s="152" t="s">
        <v>244</v>
      </c>
      <c r="D8" s="152" t="s">
        <v>54</v>
      </c>
      <c r="E8" s="153" t="n">
        <v>0.005</v>
      </c>
      <c r="F8" s="154" t="n">
        <v>50.18</v>
      </c>
      <c r="G8" s="155" t="n">
        <f aca="false">F8*E8</f>
        <v>0.2509</v>
      </c>
    </row>
    <row r="9" customFormat="false" ht="76.5" hidden="false" customHeight="false" outlineLevel="0" collapsed="false">
      <c r="B9" s="151" t="s">
        <v>245</v>
      </c>
      <c r="C9" s="152" t="s">
        <v>246</v>
      </c>
      <c r="D9" s="152" t="s">
        <v>54</v>
      </c>
      <c r="E9" s="153" t="n">
        <v>0.004</v>
      </c>
      <c r="F9" s="154" t="n">
        <v>328.76</v>
      </c>
      <c r="G9" s="155" t="n">
        <f aca="false">F9*E9</f>
        <v>1.31504</v>
      </c>
    </row>
    <row r="10" customFormat="false" ht="15.75" hidden="false" customHeight="false" outlineLevel="0" collapsed="false">
      <c r="E10" s="156"/>
      <c r="F10" s="157" t="s">
        <v>247</v>
      </c>
      <c r="G10" s="158" t="n">
        <f aca="false">SUM(G6:G9)</f>
        <v>354.01594</v>
      </c>
    </row>
    <row r="11" customFormat="false" ht="7.5" hidden="false" customHeight="true" outlineLevel="0" collapsed="false">
      <c r="E11" s="156"/>
    </row>
    <row r="12" customFormat="false" ht="24" hidden="false" customHeight="false" outlineLevel="0" collapsed="false">
      <c r="B12" s="150" t="s">
        <v>248</v>
      </c>
      <c r="C12" s="150" t="s">
        <v>26</v>
      </c>
      <c r="D12" s="150" t="s">
        <v>237</v>
      </c>
      <c r="E12" s="159" t="s">
        <v>238</v>
      </c>
      <c r="F12" s="150" t="s">
        <v>239</v>
      </c>
      <c r="G12" s="150" t="s">
        <v>240</v>
      </c>
    </row>
    <row r="13" customFormat="false" ht="38.25" hidden="false" customHeight="false" outlineLevel="0" collapsed="false">
      <c r="B13" s="151" t="s">
        <v>249</v>
      </c>
      <c r="C13" s="152" t="s">
        <v>250</v>
      </c>
      <c r="D13" s="152" t="s">
        <v>251</v>
      </c>
      <c r="E13" s="153" t="n">
        <v>2</v>
      </c>
      <c r="F13" s="154" t="n">
        <v>14.76</v>
      </c>
      <c r="G13" s="154" t="n">
        <f aca="false">E13*F13</f>
        <v>29.52</v>
      </c>
    </row>
    <row r="14" customFormat="false" ht="15.75" hidden="false" customHeight="true" outlineLevel="0" collapsed="false">
      <c r="F14" s="157" t="s">
        <v>247</v>
      </c>
      <c r="G14" s="158" t="n">
        <f aca="false">SUM(G13:G13)</f>
        <v>29.52</v>
      </c>
    </row>
    <row r="15" customFormat="false" ht="7.5" hidden="false" customHeight="true" outlineLevel="0" collapsed="false"/>
    <row r="16" customFormat="false" ht="22.5" hidden="false" customHeight="true" outlineLevel="0" collapsed="false">
      <c r="E16" s="160"/>
      <c r="F16" s="161" t="s">
        <v>252</v>
      </c>
      <c r="G16" s="162" t="n">
        <f aca="false">G14+G10</f>
        <v>383.53594</v>
      </c>
    </row>
    <row r="18" customFormat="false" ht="9" hidden="false" customHeight="true" outlineLevel="0" collapsed="false"/>
    <row r="21" customFormat="false" ht="15" hidden="false" customHeight="false" outlineLevel="0" collapsed="false">
      <c r="E21" s="147"/>
    </row>
    <row r="24" customFormat="false" ht="7.5" hidden="false" customHeight="true" outlineLevel="0" collapsed="false"/>
    <row r="37" s="1" customFormat="true" ht="15" hidden="false" customHeight="false" outlineLevel="0" collapsed="false"/>
    <row r="38" s="1" customFormat="true" ht="15" hidden="false" customHeight="false" outlineLevel="0" collapsed="false"/>
  </sheetData>
  <mergeCells count="1">
    <mergeCell ref="B1:G1"/>
  </mergeCells>
  <printOptions headings="false" gridLines="false" gridLinesSet="true" horizontalCentered="false" verticalCentered="fals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G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35" activeCellId="0" sqref="M35"/>
    </sheetView>
  </sheetViews>
  <sheetFormatPr defaultRowHeight="15" zeroHeight="false" outlineLevelRow="0" outlineLevelCol="0"/>
  <cols>
    <col collapsed="false" customWidth="true" hidden="false" outlineLevel="0" max="1" min="1" style="0" width="8"/>
    <col collapsed="false" customWidth="true" hidden="false" outlineLevel="0" max="2" min="2" style="0" width="6.01"/>
    <col collapsed="false" customWidth="true" hidden="false" outlineLevel="0" max="3" min="3" style="0" width="49.86"/>
    <col collapsed="false" customWidth="true" hidden="false" outlineLevel="0" max="4" min="4" style="0" width="8.67"/>
    <col collapsed="false" customWidth="true" hidden="false" outlineLevel="0" max="5" min="5" style="0" width="17.71"/>
    <col collapsed="false" customWidth="true" hidden="false" outlineLevel="0" max="1025" min="6" style="0" width="8.67"/>
  </cols>
  <sheetData>
    <row r="1" customFormat="false" ht="42.75" hidden="false" customHeight="true" outlineLevel="0" collapsed="false">
      <c r="A1" s="163"/>
      <c r="B1" s="163"/>
      <c r="C1" s="164" t="s">
        <v>253</v>
      </c>
      <c r="D1" s="164"/>
      <c r="E1" s="164"/>
      <c r="F1" s="163"/>
    </row>
    <row r="2" customFormat="false" ht="15" hidden="false" customHeight="false" outlineLevel="0" collapsed="false">
      <c r="A2" s="165"/>
      <c r="B2" s="165"/>
      <c r="C2" s="165"/>
      <c r="D2" s="165"/>
      <c r="E2" s="165"/>
      <c r="F2" s="165"/>
    </row>
    <row r="3" customFormat="false" ht="15" hidden="false" customHeight="false" outlineLevel="0" collapsed="false">
      <c r="A3" s="165"/>
      <c r="B3" s="166" t="s">
        <v>254</v>
      </c>
      <c r="C3" s="166"/>
      <c r="D3" s="167"/>
      <c r="E3" s="167"/>
      <c r="F3" s="165"/>
    </row>
    <row r="4" customFormat="false" ht="6" hidden="false" customHeight="true" outlineLevel="0" collapsed="false">
      <c r="A4" s="165"/>
      <c r="B4" s="165"/>
      <c r="C4" s="165"/>
      <c r="D4" s="165"/>
      <c r="E4" s="165"/>
      <c r="F4" s="165"/>
    </row>
    <row r="5" customFormat="false" ht="15" hidden="false" customHeight="false" outlineLevel="0" collapsed="false">
      <c r="A5" s="168"/>
      <c r="B5" s="169" t="s">
        <v>255</v>
      </c>
      <c r="C5" s="170" t="s">
        <v>256</v>
      </c>
      <c r="D5" s="171" t="s">
        <v>257</v>
      </c>
      <c r="E5" s="172" t="s">
        <v>257</v>
      </c>
      <c r="F5" s="173"/>
    </row>
    <row r="6" customFormat="false" ht="15.75" hidden="false" customHeight="false" outlineLevel="0" collapsed="false">
      <c r="A6" s="168"/>
      <c r="B6" s="169"/>
      <c r="C6" s="170"/>
      <c r="D6" s="174" t="s">
        <v>258</v>
      </c>
      <c r="E6" s="175" t="s">
        <v>259</v>
      </c>
      <c r="F6" s="173"/>
    </row>
    <row r="7" customFormat="false" ht="15" hidden="false" customHeight="false" outlineLevel="0" collapsed="false">
      <c r="A7" s="168"/>
      <c r="B7" s="176"/>
      <c r="C7" s="177"/>
      <c r="D7" s="178"/>
      <c r="E7" s="179"/>
      <c r="F7" s="173"/>
    </row>
    <row r="8" customFormat="false" ht="15" hidden="false" customHeight="false" outlineLevel="0" collapsed="false">
      <c r="A8" s="168"/>
      <c r="B8" s="180" t="n">
        <v>1</v>
      </c>
      <c r="C8" s="181" t="s">
        <v>260</v>
      </c>
      <c r="D8" s="182" t="s">
        <v>41</v>
      </c>
      <c r="E8" s="183" t="n">
        <v>4</v>
      </c>
      <c r="F8" s="184"/>
    </row>
    <row r="9" customFormat="false" ht="15" hidden="false" customHeight="false" outlineLevel="0" collapsed="false">
      <c r="A9" s="168"/>
      <c r="B9" s="185" t="s">
        <v>36</v>
      </c>
      <c r="C9" s="186" t="s">
        <v>261</v>
      </c>
      <c r="D9" s="187" t="s">
        <v>41</v>
      </c>
      <c r="E9" s="188" t="s">
        <v>41</v>
      </c>
      <c r="F9" s="189"/>
    </row>
    <row r="10" customFormat="false" ht="15" hidden="false" customHeight="false" outlineLevel="0" collapsed="false">
      <c r="A10" s="168"/>
      <c r="B10" s="185" t="s">
        <v>262</v>
      </c>
      <c r="C10" s="186" t="s">
        <v>263</v>
      </c>
      <c r="D10" s="187" t="s">
        <v>41</v>
      </c>
      <c r="E10" s="188" t="s">
        <v>41</v>
      </c>
      <c r="F10" s="189"/>
    </row>
    <row r="11" customFormat="false" ht="15" hidden="false" customHeight="false" outlineLevel="0" collapsed="false">
      <c r="A11" s="168"/>
      <c r="B11" s="185" t="s">
        <v>264</v>
      </c>
      <c r="C11" s="186" t="s">
        <v>265</v>
      </c>
      <c r="D11" s="187" t="s">
        <v>41</v>
      </c>
      <c r="E11" s="188" t="s">
        <v>41</v>
      </c>
      <c r="F11" s="189"/>
    </row>
    <row r="12" customFormat="false" ht="15" hidden="false" customHeight="false" outlineLevel="0" collapsed="false">
      <c r="A12" s="168"/>
      <c r="B12" s="190" t="s">
        <v>41</v>
      </c>
      <c r="C12" s="186" t="s">
        <v>41</v>
      </c>
      <c r="D12" s="187" t="s">
        <v>41</v>
      </c>
      <c r="E12" s="188" t="s">
        <v>41</v>
      </c>
      <c r="F12" s="189"/>
    </row>
    <row r="13" customFormat="false" ht="15" hidden="false" customHeight="false" outlineLevel="0" collapsed="false">
      <c r="A13" s="168"/>
      <c r="B13" s="180" t="n">
        <v>2</v>
      </c>
      <c r="C13" s="181" t="s">
        <v>266</v>
      </c>
      <c r="D13" s="191" t="n">
        <f aca="false">SUM(D14:D16)</f>
        <v>8.65</v>
      </c>
      <c r="E13" s="192"/>
      <c r="F13" s="189"/>
    </row>
    <row r="14" customFormat="false" ht="15" hidden="false" customHeight="false" outlineLevel="0" collapsed="false">
      <c r="A14" s="168"/>
      <c r="B14" s="185" t="s">
        <v>42</v>
      </c>
      <c r="C14" s="193" t="s">
        <v>267</v>
      </c>
      <c r="D14" s="187" t="n">
        <v>5</v>
      </c>
      <c r="E14" s="188"/>
      <c r="F14" s="189"/>
    </row>
    <row r="15" customFormat="false" ht="15" hidden="false" customHeight="false" outlineLevel="0" collapsed="false">
      <c r="A15" s="168"/>
      <c r="B15" s="185" t="s">
        <v>268</v>
      </c>
      <c r="C15" s="186" t="s">
        <v>269</v>
      </c>
      <c r="D15" s="187" t="n">
        <v>0.65</v>
      </c>
      <c r="E15" s="188"/>
      <c r="F15" s="189"/>
    </row>
    <row r="16" customFormat="false" ht="15" hidden="false" customHeight="false" outlineLevel="0" collapsed="false">
      <c r="A16" s="168"/>
      <c r="B16" s="185" t="s">
        <v>270</v>
      </c>
      <c r="C16" s="186" t="s">
        <v>271</v>
      </c>
      <c r="D16" s="194" t="n">
        <v>3</v>
      </c>
      <c r="E16" s="188"/>
      <c r="F16" s="189"/>
    </row>
    <row r="17" customFormat="false" ht="15" hidden="false" customHeight="false" outlineLevel="0" collapsed="false">
      <c r="A17" s="168"/>
      <c r="B17" s="190"/>
      <c r="C17" s="186"/>
      <c r="D17" s="187"/>
      <c r="E17" s="188"/>
      <c r="F17" s="189"/>
    </row>
    <row r="18" customFormat="false" ht="15" hidden="false" customHeight="false" outlineLevel="0" collapsed="false">
      <c r="A18" s="168"/>
      <c r="B18" s="180" t="n">
        <v>3</v>
      </c>
      <c r="C18" s="181" t="s">
        <v>272</v>
      </c>
      <c r="D18" s="195" t="s">
        <v>41</v>
      </c>
      <c r="E18" s="192" t="n">
        <f aca="false">SUM(E19:E22)</f>
        <v>2.57</v>
      </c>
      <c r="F18" s="189"/>
    </row>
    <row r="19" customFormat="false" ht="15" hidden="false" customHeight="false" outlineLevel="0" collapsed="false">
      <c r="A19" s="168"/>
      <c r="B19" s="185" t="s">
        <v>47</v>
      </c>
      <c r="C19" s="186" t="s">
        <v>273</v>
      </c>
      <c r="D19" s="187"/>
      <c r="E19" s="188" t="n">
        <v>0.8</v>
      </c>
      <c r="F19" s="189"/>
    </row>
    <row r="20" customFormat="false" ht="15" hidden="false" customHeight="false" outlineLevel="0" collapsed="false">
      <c r="A20" s="168"/>
      <c r="B20" s="185" t="s">
        <v>274</v>
      </c>
      <c r="C20" s="186" t="s">
        <v>275</v>
      </c>
      <c r="D20" s="187"/>
      <c r="E20" s="188" t="n">
        <v>0.97</v>
      </c>
      <c r="F20" s="189"/>
    </row>
    <row r="21" customFormat="false" ht="15" hidden="false" customHeight="false" outlineLevel="0" collapsed="false">
      <c r="A21" s="168"/>
      <c r="B21" s="185" t="s">
        <v>274</v>
      </c>
      <c r="C21" s="186" t="s">
        <v>276</v>
      </c>
      <c r="D21" s="187"/>
      <c r="E21" s="188" t="n">
        <v>0.8</v>
      </c>
      <c r="F21" s="189"/>
    </row>
    <row r="22" customFormat="false" ht="15" hidden="false" customHeight="false" outlineLevel="0" collapsed="false">
      <c r="A22" s="168"/>
      <c r="B22" s="190"/>
      <c r="C22" s="186"/>
      <c r="D22" s="187"/>
      <c r="E22" s="188"/>
      <c r="F22" s="189"/>
    </row>
    <row r="23" customFormat="false" ht="15" hidden="false" customHeight="false" outlineLevel="0" collapsed="false">
      <c r="A23" s="168"/>
      <c r="B23" s="180" t="n">
        <v>4</v>
      </c>
      <c r="C23" s="181" t="s">
        <v>277</v>
      </c>
      <c r="D23" s="195" t="s">
        <v>41</v>
      </c>
      <c r="E23" s="192" t="n">
        <v>0.59</v>
      </c>
      <c r="F23" s="189"/>
    </row>
    <row r="24" customFormat="false" ht="15" hidden="false" customHeight="false" outlineLevel="0" collapsed="false">
      <c r="A24" s="168"/>
      <c r="B24" s="190"/>
      <c r="C24" s="186"/>
      <c r="D24" s="187"/>
      <c r="E24" s="188"/>
      <c r="F24" s="189"/>
    </row>
    <row r="25" customFormat="false" ht="15" hidden="false" customHeight="false" outlineLevel="0" collapsed="false">
      <c r="A25" s="168"/>
      <c r="B25" s="180" t="n">
        <v>5</v>
      </c>
      <c r="C25" s="181" t="s">
        <v>278</v>
      </c>
      <c r="D25" s="196"/>
      <c r="E25" s="192" t="n">
        <v>6.16</v>
      </c>
      <c r="F25" s="189"/>
    </row>
    <row r="26" customFormat="false" ht="15.75" hidden="false" customHeight="false" outlineLevel="0" collapsed="false">
      <c r="A26" s="168"/>
      <c r="B26" s="190"/>
      <c r="C26" s="186"/>
      <c r="D26" s="197"/>
      <c r="E26" s="198"/>
      <c r="F26" s="189"/>
    </row>
    <row r="27" customFormat="false" ht="15.75" hidden="false" customHeight="false" outlineLevel="0" collapsed="false">
      <c r="A27" s="168"/>
      <c r="B27" s="199" t="s">
        <v>41</v>
      </c>
      <c r="C27" s="200" t="s">
        <v>279</v>
      </c>
      <c r="D27" s="201" t="s">
        <v>41</v>
      </c>
      <c r="E27" s="202" t="n">
        <f aca="false">ROUND((((1+(E8%+E19%+E20%+E21%))*(1+E23%)*(1+E25%)/(1-D13%))-(1))*100,2)</f>
        <v>24.58</v>
      </c>
      <c r="F27" s="189"/>
    </row>
    <row r="28" customFormat="false" ht="8.25" hidden="false" customHeight="true" outlineLevel="0" collapsed="false">
      <c r="A28" s="168"/>
      <c r="B28" s="168"/>
      <c r="C28" s="168"/>
      <c r="D28" s="168"/>
      <c r="E28" s="168"/>
      <c r="F28" s="168"/>
    </row>
    <row r="29" customFormat="false" ht="15" hidden="false" customHeight="false" outlineLevel="0" collapsed="false">
      <c r="A29" s="168"/>
      <c r="B29" s="203" t="s">
        <v>280</v>
      </c>
      <c r="C29" s="203"/>
      <c r="D29" s="203"/>
      <c r="E29" s="203"/>
      <c r="F29" s="203"/>
    </row>
    <row r="30" customFormat="false" ht="7.5" hidden="false" customHeight="true" outlineLevel="0" collapsed="false">
      <c r="A30" s="168"/>
      <c r="B30" s="168"/>
      <c r="C30" s="168"/>
      <c r="D30" s="168"/>
      <c r="E30" s="168"/>
      <c r="F30" s="168"/>
    </row>
    <row r="31" customFormat="false" ht="15.75" hidden="false" customHeight="false" outlineLevel="0" collapsed="false">
      <c r="A31" s="168"/>
      <c r="B31" s="204" t="s">
        <v>281</v>
      </c>
      <c r="C31" s="168"/>
      <c r="D31" s="168"/>
      <c r="E31" s="168"/>
      <c r="F31" s="168"/>
    </row>
    <row r="32" customFormat="false" ht="18" hidden="false" customHeight="true" outlineLevel="0" collapsed="false">
      <c r="A32" s="163"/>
      <c r="B32" s="163"/>
      <c r="C32" s="205" t="s">
        <v>282</v>
      </c>
      <c r="D32" s="205"/>
      <c r="E32" s="205"/>
      <c r="F32" s="163"/>
    </row>
    <row r="33" customFormat="false" ht="15" hidden="false" customHeight="false" outlineLevel="0" collapsed="false">
      <c r="B33" s="165"/>
      <c r="C33" s="165"/>
    </row>
    <row r="34" customFormat="false" ht="15.75" hidden="false" customHeight="false" outlineLevel="0" collapsed="false">
      <c r="A34" s="1"/>
      <c r="B34" s="1"/>
      <c r="C34" s="1"/>
      <c r="D34" s="1"/>
      <c r="E34" s="1"/>
      <c r="F34" s="1"/>
      <c r="G34" s="1"/>
    </row>
    <row r="35" customFormat="false" ht="15" hidden="false" customHeight="false" outlineLevel="0" collapsed="false">
      <c r="A35" s="1"/>
      <c r="B35" s="206" t="s">
        <v>283</v>
      </c>
      <c r="C35" s="207"/>
      <c r="D35" s="207"/>
      <c r="E35" s="207"/>
      <c r="F35" s="1"/>
      <c r="G35" s="1"/>
    </row>
    <row r="36" customFormat="false" ht="15.75" hidden="false" customHeight="false" outlineLevel="0" collapsed="false">
      <c r="A36" s="1"/>
      <c r="B36" s="1"/>
      <c r="C36" s="1"/>
      <c r="D36" s="1"/>
      <c r="E36" s="1"/>
      <c r="F36" s="1"/>
      <c r="G36" s="1"/>
    </row>
    <row r="37" customFormat="false" ht="15" hidden="false" customHeight="false" outlineLevel="0" collapsed="false">
      <c r="A37" s="1"/>
      <c r="B37" s="208"/>
      <c r="C37" s="209"/>
      <c r="D37" s="209"/>
      <c r="E37" s="210"/>
      <c r="F37" s="1"/>
      <c r="G37" s="1"/>
    </row>
    <row r="38" customFormat="false" ht="15" hidden="false" customHeight="false" outlineLevel="0" collapsed="false">
      <c r="A38" s="1"/>
      <c r="B38" s="211"/>
      <c r="C38" s="212"/>
      <c r="D38" s="212"/>
      <c r="E38" s="213"/>
      <c r="F38" s="1"/>
      <c r="G38" s="1"/>
    </row>
    <row r="39" customFormat="false" ht="15" hidden="false" customHeight="false" outlineLevel="0" collapsed="false">
      <c r="A39" s="1"/>
      <c r="B39" s="211"/>
      <c r="C39" s="212"/>
      <c r="D39" s="212"/>
      <c r="E39" s="213"/>
      <c r="F39" s="1"/>
      <c r="G39" s="1"/>
    </row>
    <row r="40" customFormat="false" ht="32.25" hidden="false" customHeight="true" outlineLevel="0" collapsed="false">
      <c r="A40" s="1"/>
      <c r="B40" s="211"/>
      <c r="C40" s="212"/>
      <c r="D40" s="212"/>
      <c r="E40" s="213"/>
      <c r="F40" s="1"/>
      <c r="G40" s="1"/>
    </row>
    <row r="41" customFormat="false" ht="15" hidden="false" customHeight="false" outlineLevel="0" collapsed="false">
      <c r="A41" s="1"/>
      <c r="B41" s="214" t="s">
        <v>284</v>
      </c>
      <c r="C41" s="215"/>
      <c r="D41" s="215"/>
      <c r="E41" s="216"/>
      <c r="F41" s="1"/>
      <c r="G41" s="1"/>
    </row>
    <row r="42" customFormat="false" ht="15" hidden="false" customHeight="false" outlineLevel="0" collapsed="false">
      <c r="A42" s="1"/>
      <c r="B42" s="214" t="s">
        <v>285</v>
      </c>
      <c r="C42" s="212"/>
      <c r="D42" s="212"/>
      <c r="E42" s="213"/>
      <c r="F42" s="1"/>
      <c r="G42" s="1"/>
    </row>
    <row r="43" customFormat="false" ht="15" hidden="false" customHeight="false" outlineLevel="0" collapsed="false">
      <c r="A43" s="1"/>
      <c r="B43" s="214" t="s">
        <v>286</v>
      </c>
      <c r="C43" s="212"/>
      <c r="D43" s="212"/>
      <c r="E43" s="213"/>
      <c r="F43" s="1"/>
      <c r="G43" s="1"/>
    </row>
    <row r="44" customFormat="false" ht="15" hidden="false" customHeight="false" outlineLevel="0" collapsed="false">
      <c r="A44" s="1"/>
      <c r="B44" s="214" t="s">
        <v>287</v>
      </c>
      <c r="C44" s="212"/>
      <c r="D44" s="212"/>
      <c r="E44" s="213"/>
      <c r="F44" s="1"/>
      <c r="G44" s="1"/>
    </row>
    <row r="45" customFormat="false" ht="15" hidden="false" customHeight="false" outlineLevel="0" collapsed="false">
      <c r="A45" s="1"/>
      <c r="B45" s="214" t="s">
        <v>288</v>
      </c>
      <c r="C45" s="212"/>
      <c r="D45" s="212"/>
      <c r="E45" s="213"/>
      <c r="F45" s="1"/>
      <c r="G45" s="1"/>
    </row>
    <row r="46" customFormat="false" ht="15" hidden="false" customHeight="false" outlineLevel="0" collapsed="false">
      <c r="A46" s="1"/>
      <c r="B46" s="214" t="s">
        <v>289</v>
      </c>
      <c r="C46" s="212"/>
      <c r="D46" s="212"/>
      <c r="E46" s="213"/>
      <c r="F46" s="1"/>
      <c r="G46" s="1"/>
    </row>
    <row r="47" customFormat="false" ht="15.75" hidden="false" customHeight="false" outlineLevel="0" collapsed="false">
      <c r="A47" s="1"/>
      <c r="B47" s="217" t="s">
        <v>290</v>
      </c>
      <c r="C47" s="218"/>
      <c r="D47" s="218"/>
      <c r="E47" s="219"/>
      <c r="F47" s="1"/>
      <c r="G47" s="1"/>
    </row>
    <row r="48" customFormat="false" ht="15" hidden="false" customHeight="false" outlineLevel="0" collapsed="false">
      <c r="A48" s="1"/>
      <c r="B48" s="1"/>
      <c r="C48" s="1"/>
      <c r="D48" s="1"/>
      <c r="E48" s="1"/>
      <c r="F48" s="1"/>
      <c r="G48" s="1"/>
    </row>
  </sheetData>
  <mergeCells count="5">
    <mergeCell ref="C1:E1"/>
    <mergeCell ref="B5:B6"/>
    <mergeCell ref="C5:C6"/>
    <mergeCell ref="B29:F29"/>
    <mergeCell ref="C32:E32"/>
  </mergeCells>
  <printOptions headings="false" gridLines="false" gridLinesSet="true" horizontalCentered="false" verticalCentered="false"/>
  <pageMargins left="0.511805555555555" right="0.511805555555555" top="0.3" bottom="0.479861111111111"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LibreOffice/6.2.0.3$Windows_X86_64 LibreOffice_project/98c6a8a1c6c7b144ce3cc729e34964b47ce25d62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2014-10-13T17:21:00Z</dcterms:created>
  <dc:creator>Saulo da Costa Prata</dc:creator>
  <dc:description/>
  <dc:language>pt-BR</dc:language>
  <cp:lastModifiedBy>Livia Paula de C. Rodrigues</cp:lastModifiedBy>
  <cp:lastPrinted>2021-03-23T11:47:34Z</cp:lastPrinted>
  <dcterms:modified xsi:type="dcterms:W3CDTF">2021-03-23T13:10:48Z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KSOProductBuildVer">
    <vt:lpwstr>1046-10.2.0.7456</vt:lpwstr>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